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ri.rypar\Desktop\"/>
    </mc:Choice>
  </mc:AlternateContent>
  <xr:revisionPtr revIDLastSave="0" documentId="13_ncr:1_{544CA761-FCF7-4CF8-BB43-538C4EC914C1}" xr6:coauthVersionLast="36" xr6:coauthVersionMax="36" xr10:uidLastSave="{00000000-0000-0000-0000-000000000000}"/>
  <bookViews>
    <workbookView xWindow="0" yWindow="0" windowWidth="25200" windowHeight="12360" firstSheet="2" activeTab="3" xr2:uid="{00000000-000D-0000-FFFF-FFFF00000000}"/>
  </bookViews>
  <sheets>
    <sheet name="R4 21" sheetId="7" r:id="rId1"/>
    <sheet name="R6 21" sheetId="10" r:id="rId2"/>
    <sheet name="Rafty R6" sheetId="14" r:id="rId3"/>
    <sheet name="Rafty R4" sheetId="11" r:id="rId4"/>
  </sheets>
  <calcPr calcId="191029"/>
</workbook>
</file>

<file path=xl/calcChain.xml><?xml version="1.0" encoding="utf-8"?>
<calcChain xmlns="http://schemas.openxmlformats.org/spreadsheetml/2006/main">
  <c r="F8" i="10" l="1"/>
  <c r="M8" i="10" s="1"/>
  <c r="F5" i="10"/>
  <c r="M5" i="10" s="1"/>
  <c r="F9" i="10"/>
  <c r="M9" i="10" s="1"/>
  <c r="F7" i="10"/>
  <c r="M7" i="10" s="1"/>
  <c r="F4" i="10"/>
  <c r="M4" i="10" s="1"/>
  <c r="Z4" i="10" s="1"/>
  <c r="AD8" i="10"/>
  <c r="AD5" i="10"/>
  <c r="AD9" i="10"/>
  <c r="AD7" i="10"/>
  <c r="AD4" i="10"/>
  <c r="Q5" i="10"/>
  <c r="X5" i="10" s="1"/>
  <c r="Z5" i="10" s="1"/>
  <c r="Q9" i="10"/>
  <c r="X9" i="10" s="1"/>
  <c r="Z9" i="10" s="1"/>
  <c r="Q7" i="10"/>
  <c r="X7" i="10" s="1"/>
  <c r="Q8" i="7"/>
  <c r="X8" i="7" s="1"/>
  <c r="Q9" i="7"/>
  <c r="Q16" i="7"/>
  <c r="Q10" i="7"/>
  <c r="Q14" i="7"/>
  <c r="Q11" i="7"/>
  <c r="Q4" i="7"/>
  <c r="F14" i="7"/>
  <c r="M14" i="7" s="1"/>
  <c r="Z7" i="10" l="1"/>
  <c r="AD8" i="7"/>
  <c r="AD6" i="7"/>
  <c r="AD9" i="7"/>
  <c r="AD10" i="7"/>
  <c r="AD14" i="7"/>
  <c r="AD11" i="7"/>
  <c r="AD4" i="7"/>
  <c r="F6" i="10"/>
  <c r="M6" i="10" s="1"/>
  <c r="Q7" i="7"/>
  <c r="X7" i="7" s="1"/>
  <c r="AF4" i="10"/>
  <c r="AF9" i="10"/>
  <c r="AF5" i="10"/>
  <c r="Q8" i="10"/>
  <c r="X8" i="10" s="1"/>
  <c r="AD6" i="10"/>
  <c r="AD12" i="7"/>
  <c r="AD13" i="7"/>
  <c r="AD15" i="7"/>
  <c r="AD5" i="7"/>
  <c r="AD7" i="7"/>
  <c r="Z8" i="10" l="1"/>
  <c r="AF8" i="10" s="1"/>
  <c r="AF7" i="10"/>
  <c r="Z6" i="10"/>
  <c r="Q13" i="7"/>
  <c r="X13" i="7" s="1"/>
  <c r="Q5" i="7"/>
  <c r="X5" i="7" s="1"/>
  <c r="Q6" i="7"/>
  <c r="X6" i="7" s="1"/>
  <c r="X9" i="7"/>
  <c r="X16" i="7"/>
  <c r="X10" i="7"/>
  <c r="X14" i="7"/>
  <c r="X11" i="7"/>
  <c r="X4" i="7"/>
  <c r="Q12" i="7"/>
  <c r="X12" i="7" s="1"/>
  <c r="F12" i="7"/>
  <c r="M12" i="7" s="1"/>
  <c r="F13" i="7"/>
  <c r="M13" i="7" s="1"/>
  <c r="F15" i="7"/>
  <c r="M15" i="7" s="1"/>
  <c r="F5" i="7"/>
  <c r="M5" i="7" s="1"/>
  <c r="F6" i="7"/>
  <c r="M6" i="7" s="1"/>
  <c r="F8" i="7"/>
  <c r="M8" i="7" s="1"/>
  <c r="F9" i="7"/>
  <c r="M9" i="7" s="1"/>
  <c r="F16" i="7"/>
  <c r="M16" i="7" s="1"/>
  <c r="F10" i="7"/>
  <c r="M10" i="7" s="1"/>
  <c r="F11" i="7"/>
  <c r="M11" i="7" s="1"/>
  <c r="F4" i="7"/>
  <c r="M4" i="7" s="1"/>
  <c r="F7" i="7"/>
  <c r="AF6" i="10" l="1"/>
  <c r="Z6" i="7"/>
  <c r="AF6" i="7" s="1"/>
  <c r="Z8" i="7"/>
  <c r="Z9" i="7"/>
  <c r="Z16" i="7"/>
  <c r="Z10" i="7"/>
  <c r="AF10" i="7" s="1"/>
  <c r="Z14" i="7"/>
  <c r="Z11" i="7"/>
  <c r="Z4" i="7"/>
  <c r="Z15" i="7"/>
  <c r="Z13" i="7"/>
  <c r="Z12" i="7"/>
  <c r="M7" i="7"/>
  <c r="AG8" i="10" l="1"/>
  <c r="AG4" i="10"/>
  <c r="AG5" i="10"/>
  <c r="AG9" i="10"/>
  <c r="AG7" i="10"/>
  <c r="AG6" i="10"/>
  <c r="Z7" i="7"/>
  <c r="AF7" i="7" s="1"/>
  <c r="Z5" i="7"/>
  <c r="AF5" i="7" s="1"/>
  <c r="AF14" i="7"/>
  <c r="AF4" i="7"/>
  <c r="AF11" i="7"/>
  <c r="AF9" i="7"/>
  <c r="AF12" i="7"/>
  <c r="AF13" i="7"/>
  <c r="AF15" i="7"/>
  <c r="AF8" i="7" l="1"/>
  <c r="AG13" i="7" s="1"/>
  <c r="AG8" i="7" l="1"/>
  <c r="AG4" i="7"/>
  <c r="AG14" i="7"/>
  <c r="AG15" i="7"/>
  <c r="AG9" i="7"/>
  <c r="AG10" i="7"/>
  <c r="AG12" i="7"/>
  <c r="AG7" i="7"/>
  <c r="AG11" i="7"/>
  <c r="AG6" i="7"/>
  <c r="AG5" i="7"/>
</calcChain>
</file>

<file path=xl/sharedStrings.xml><?xml version="1.0" encoding="utf-8"?>
<sst xmlns="http://schemas.openxmlformats.org/spreadsheetml/2006/main" count="109" uniqueCount="37">
  <si>
    <t>Raft 4</t>
  </si>
  <si>
    <t>Start. Číslo</t>
  </si>
  <si>
    <t>1. jízda</t>
  </si>
  <si>
    <t>branky</t>
  </si>
  <si>
    <t>2. jízda</t>
  </si>
  <si>
    <t>Sjezd</t>
  </si>
  <si>
    <t>Výsledek</t>
  </si>
  <si>
    <t>posádka</t>
  </si>
  <si>
    <t>start</t>
  </si>
  <si>
    <t>cíl</t>
  </si>
  <si>
    <t>čas</t>
  </si>
  <si>
    <t>celkem</t>
  </si>
  <si>
    <t>Nejlepší</t>
  </si>
  <si>
    <t>Pořadí</t>
  </si>
  <si>
    <t>Prardubice</t>
  </si>
  <si>
    <t>ZZS spolek historie</t>
  </si>
  <si>
    <t>Brno 2</t>
  </si>
  <si>
    <t>HZS Chrudim</t>
  </si>
  <si>
    <t>Brno 1</t>
  </si>
  <si>
    <t>HZS Svitavy</t>
  </si>
  <si>
    <t>HZS LK Jablonec n. Nisou</t>
  </si>
  <si>
    <t>Ústí nad Orlicí</t>
  </si>
  <si>
    <t>ÚO Dobříš - st. Dobříš</t>
  </si>
  <si>
    <t>HZS Praha Bukvice</t>
  </si>
  <si>
    <t>Praha Směna C</t>
  </si>
  <si>
    <t xml:space="preserve"> SK HZS Praha A</t>
  </si>
  <si>
    <t>DNF</t>
  </si>
  <si>
    <t>SK HZS Praha B</t>
  </si>
  <si>
    <t>min. čas</t>
  </si>
  <si>
    <t>max. čas</t>
  </si>
  <si>
    <t>Raft 6</t>
  </si>
  <si>
    <t>Padubice</t>
  </si>
  <si>
    <t>DNS</t>
  </si>
  <si>
    <t>Hasiči Brno 1</t>
  </si>
  <si>
    <t>SK HZS Praha A</t>
  </si>
  <si>
    <t>Pardubice</t>
  </si>
  <si>
    <t>HZS Chrudim-Svitavy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</si>
</sst>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;@"/>
    <numFmt numFmtId="165" formatCode="mm:ss.00"/>
    <numFmt numFmtId="166" formatCode="mm:ss.00;@"/>
  </numFmts>
  <fonts count="12" x14ac:knownFonts="1">
    <font>
      <sz val="10"/>
      <color rgb="FF000000"/>
      <name val="Calibri"/>
    </font>
    <font>
      <sz val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12"/>
      <name val="Arial CE"/>
      <family val="2"/>
      <charset val="238"/>
    </font>
    <font>
      <b/>
      <sz val="8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color theme="5" tint="0.79998168889431442"/>
      <name val="Arial CE"/>
      <charset val="238"/>
    </font>
    <font>
      <b/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 applyAlignment="1"/>
    <xf numFmtId="0" fontId="1" fillId="0" borderId="0" xfId="1"/>
    <xf numFmtId="0" fontId="2" fillId="0" borderId="1" xfId="1" applyFont="1" applyBorder="1"/>
    <xf numFmtId="164" fontId="3" fillId="0" borderId="1" xfId="1" applyNumberFormat="1" applyFont="1" applyBorder="1"/>
    <xf numFmtId="164" fontId="2" fillId="0" borderId="1" xfId="1" applyNumberFormat="1" applyFont="1" applyBorder="1"/>
    <xf numFmtId="47" fontId="2" fillId="0" borderId="1" xfId="1" applyNumberFormat="1" applyFont="1" applyBorder="1"/>
    <xf numFmtId="0" fontId="4" fillId="0" borderId="0" xfId="1" applyFont="1"/>
    <xf numFmtId="0" fontId="7" fillId="0" borderId="0" xfId="1" applyFont="1"/>
    <xf numFmtId="1" fontId="2" fillId="0" borderId="1" xfId="1" applyNumberFormat="1" applyFont="1" applyBorder="1"/>
    <xf numFmtId="0" fontId="3" fillId="0" borderId="1" xfId="1" applyFont="1" applyBorder="1" applyAlignment="1">
      <alignment horizontal="center"/>
    </xf>
    <xf numFmtId="0" fontId="1" fillId="0" borderId="0" xfId="1" applyBorder="1"/>
    <xf numFmtId="0" fontId="5" fillId="0" borderId="0" xfId="1" applyFont="1" applyBorder="1" applyAlignment="1">
      <alignment horizontal="center"/>
    </xf>
    <xf numFmtId="164" fontId="2" fillId="0" borderId="0" xfId="1" applyNumberFormat="1" applyFont="1" applyBorder="1"/>
    <xf numFmtId="164" fontId="3" fillId="0" borderId="0" xfId="1" applyNumberFormat="1" applyFont="1" applyBorder="1"/>
    <xf numFmtId="0" fontId="9" fillId="0" borderId="1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1" fillId="0" borderId="0" xfId="1" applyFont="1"/>
    <xf numFmtId="47" fontId="2" fillId="0" borderId="0" xfId="1" applyNumberFormat="1" applyFont="1" applyBorder="1"/>
    <xf numFmtId="0" fontId="11" fillId="0" borderId="0" xfId="1" applyFont="1"/>
    <xf numFmtId="0" fontId="10" fillId="2" borderId="0" xfId="1" applyFont="1" applyFill="1"/>
    <xf numFmtId="47" fontId="10" fillId="2" borderId="0" xfId="1" applyNumberFormat="1" applyFont="1" applyFill="1"/>
    <xf numFmtId="165" fontId="2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0" borderId="0" xfId="1" applyFont="1" applyAlignment="1">
      <alignment horizontal="left" wrapText="1"/>
    </xf>
    <xf numFmtId="0" fontId="6" fillId="0" borderId="2" xfId="1" applyFont="1" applyBorder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27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strike val="0"/>
        <color theme="9" tint="-0.24994659260841701"/>
      </font>
    </dxf>
    <dxf>
      <font>
        <b/>
        <i val="0"/>
        <color rgb="FFC00000"/>
      </font>
    </dxf>
    <dxf>
      <font>
        <b/>
        <i val="0"/>
        <strike val="0"/>
        <color theme="9" tint="-0.24994659260841701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strike val="0"/>
        <color theme="9" tint="-0.24994659260841701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3"/>
  <sheetViews>
    <sheetView zoomScaleNormal="100" workbookViewId="0">
      <pane xSplit="3" topLeftCell="D1" activePane="topRight" state="frozen"/>
      <selection pane="topRight" activeCell="B1" sqref="B1:AG3"/>
    </sheetView>
  </sheetViews>
  <sheetFormatPr defaultColWidth="9.140625" defaultRowHeight="12.75" x14ac:dyDescent="0.2"/>
  <cols>
    <col min="1" max="1" width="1.85546875" style="1" customWidth="1"/>
    <col min="2" max="2" width="8.42578125" style="1" customWidth="1"/>
    <col min="3" max="3" width="30" style="1" customWidth="1"/>
    <col min="4" max="4" width="10.85546875" style="1" customWidth="1"/>
    <col min="5" max="5" width="10.7109375" style="1" customWidth="1"/>
    <col min="6" max="6" width="11.42578125" style="1" customWidth="1"/>
    <col min="7" max="12" width="4.28515625" style="1" customWidth="1"/>
    <col min="13" max="13" width="9.42578125" style="1" customWidth="1"/>
    <col min="14" max="14" width="1.42578125" style="1" customWidth="1"/>
    <col min="15" max="16" width="10.7109375" style="1" customWidth="1"/>
    <col min="17" max="17" width="9.140625" style="1" customWidth="1"/>
    <col min="18" max="23" width="4.28515625" style="1" customWidth="1"/>
    <col min="24" max="24" width="9.140625" style="1" customWidth="1"/>
    <col min="25" max="25" width="1.42578125" style="1" customWidth="1"/>
    <col min="26" max="26" width="9.140625" style="1" customWidth="1"/>
    <col min="27" max="27" width="1.5703125" style="1" customWidth="1"/>
    <col min="28" max="30" width="9.140625" style="1" customWidth="1"/>
    <col min="31" max="31" width="2" style="1" customWidth="1"/>
    <col min="32" max="32" width="9.140625" style="1" customWidth="1"/>
    <col min="33" max="33" width="8.42578125" style="1" customWidth="1"/>
    <col min="34" max="34" width="11.28515625" style="1" customWidth="1"/>
    <col min="35" max="16384" width="9.140625" style="1"/>
  </cols>
  <sheetData>
    <row r="1" spans="2:33" ht="20.25" x14ac:dyDescent="0.3">
      <c r="B1" s="7"/>
      <c r="C1" s="18" t="s">
        <v>0</v>
      </c>
      <c r="D1" s="7"/>
      <c r="E1" s="7"/>
      <c r="F1" s="7"/>
    </row>
    <row r="2" spans="2:33" ht="22.5" customHeight="1" x14ac:dyDescent="0.25">
      <c r="B2" s="25" t="s">
        <v>1</v>
      </c>
      <c r="D2" s="24" t="s">
        <v>2</v>
      </c>
      <c r="E2" s="24"/>
      <c r="F2" s="24"/>
      <c r="G2" s="24" t="s">
        <v>3</v>
      </c>
      <c r="H2" s="24"/>
      <c r="I2" s="24"/>
      <c r="J2" s="24"/>
      <c r="K2" s="24"/>
      <c r="L2" s="24"/>
      <c r="O2" s="24" t="s">
        <v>4</v>
      </c>
      <c r="P2" s="24"/>
      <c r="Q2" s="24"/>
      <c r="R2" s="24" t="s">
        <v>3</v>
      </c>
      <c r="S2" s="24"/>
      <c r="T2" s="24"/>
      <c r="U2" s="24"/>
      <c r="V2" s="24"/>
      <c r="W2" s="24"/>
      <c r="X2" s="23"/>
      <c r="AB2" s="24" t="s">
        <v>5</v>
      </c>
      <c r="AC2" s="24"/>
      <c r="AD2" s="24"/>
      <c r="AF2" s="24" t="s">
        <v>6</v>
      </c>
      <c r="AG2" s="24"/>
    </row>
    <row r="3" spans="2:33" x14ac:dyDescent="0.2">
      <c r="B3" s="26"/>
      <c r="C3" s="15" t="s">
        <v>7</v>
      </c>
      <c r="D3" s="15" t="s">
        <v>8</v>
      </c>
      <c r="E3" s="15" t="s">
        <v>9</v>
      </c>
      <c r="F3" s="15" t="s">
        <v>10</v>
      </c>
      <c r="G3" s="15">
        <v>1</v>
      </c>
      <c r="H3" s="15">
        <v>2</v>
      </c>
      <c r="I3" s="15">
        <v>3</v>
      </c>
      <c r="J3" s="15">
        <v>4</v>
      </c>
      <c r="K3" s="15">
        <v>5</v>
      </c>
      <c r="L3" s="15">
        <v>6</v>
      </c>
      <c r="M3" s="15" t="s">
        <v>11</v>
      </c>
      <c r="N3" s="16"/>
      <c r="O3" s="15" t="s">
        <v>8</v>
      </c>
      <c r="P3" s="15" t="s">
        <v>9</v>
      </c>
      <c r="Q3" s="15" t="s">
        <v>10</v>
      </c>
      <c r="R3" s="15">
        <v>1</v>
      </c>
      <c r="S3" s="15">
        <v>2</v>
      </c>
      <c r="T3" s="15">
        <v>3</v>
      </c>
      <c r="U3" s="15">
        <v>4</v>
      </c>
      <c r="V3" s="15">
        <v>5</v>
      </c>
      <c r="W3" s="15">
        <v>6</v>
      </c>
      <c r="X3" s="15" t="s">
        <v>11</v>
      </c>
      <c r="Y3" s="15"/>
      <c r="Z3" s="15" t="s">
        <v>12</v>
      </c>
      <c r="AA3" s="15"/>
      <c r="AB3" s="15" t="s">
        <v>8</v>
      </c>
      <c r="AC3" s="15" t="s">
        <v>9</v>
      </c>
      <c r="AD3" s="15" t="s">
        <v>10</v>
      </c>
      <c r="AE3" s="15"/>
      <c r="AF3" s="15" t="s">
        <v>11</v>
      </c>
      <c r="AG3" s="15" t="s">
        <v>13</v>
      </c>
    </row>
    <row r="4" spans="2:33" ht="18" customHeight="1" x14ac:dyDescent="0.25">
      <c r="B4" s="9">
        <v>14</v>
      </c>
      <c r="C4" s="14" t="s">
        <v>14</v>
      </c>
      <c r="D4" s="4">
        <v>2.0138888888888901E-2</v>
      </c>
      <c r="E4" s="4">
        <v>2.1781249999999999E-2</v>
      </c>
      <c r="F4" s="5">
        <f t="shared" ref="F4:F16" si="0">E4-D4</f>
        <v>1.6423611111110979E-3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4">
        <f t="shared" ref="M4:M16" si="1">IF(T(F4)="",F4+(SUM(G4:L4))*0.0000115740740740741,T(F4))</f>
        <v>1.6423611111110979E-3</v>
      </c>
      <c r="N4" s="6"/>
      <c r="O4" s="5">
        <v>3.8194444444444503E-2</v>
      </c>
      <c r="P4" s="5">
        <v>3.9646990740740747E-2</v>
      </c>
      <c r="Q4" s="5">
        <f t="shared" ref="Q4:Q14" si="2">P4-O4</f>
        <v>1.4525462962962435E-3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4">
        <f t="shared" ref="X4:X14" si="3">IF(T(Q4)="",Q4+(SUM(R4:W4))*0.0000115740740740741,T(Q4))</f>
        <v>1.4525462962962435E-3</v>
      </c>
      <c r="Y4" s="12"/>
      <c r="Z4" s="3">
        <f t="shared" ref="Z4:Z16" si="4">MIN(X4,M4)</f>
        <v>1.4525462962962435E-3</v>
      </c>
      <c r="AA4" s="13"/>
      <c r="AB4" s="5">
        <v>2.5000000000000001E-2</v>
      </c>
      <c r="AC4" s="5">
        <v>2.7009259259259257E-2</v>
      </c>
      <c r="AD4" s="3">
        <f t="shared" ref="AD4:AD15" si="5">AC4-AB4</f>
        <v>2.0092592592592558E-3</v>
      </c>
      <c r="AE4" s="12"/>
      <c r="AF4" s="3">
        <f t="shared" ref="AF4:AF15" si="6">Z4+AD4</f>
        <v>3.4618055555554993E-3</v>
      </c>
      <c r="AG4" s="2">
        <f t="shared" ref="AG4:AG15" si="7">RANK(AF4,$AF$4:$AF$16,1)</f>
        <v>1</v>
      </c>
    </row>
    <row r="5" spans="2:33" ht="18" customHeight="1" x14ac:dyDescent="0.25">
      <c r="B5" s="9">
        <v>5</v>
      </c>
      <c r="C5" s="14" t="s">
        <v>15</v>
      </c>
      <c r="D5" s="4">
        <v>9.02777777777777E-3</v>
      </c>
      <c r="E5" s="4">
        <v>1.0609953703703703E-2</v>
      </c>
      <c r="F5" s="5">
        <f t="shared" si="0"/>
        <v>1.582175925925933E-3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4">
        <f t="shared" si="1"/>
        <v>1.582175925925933E-3</v>
      </c>
      <c r="N5" s="6"/>
      <c r="O5" s="5">
        <v>2.70833333333333E-2</v>
      </c>
      <c r="P5" s="5">
        <v>2.8725694444444446E-2</v>
      </c>
      <c r="Q5" s="5">
        <f t="shared" si="2"/>
        <v>1.6423611111111465E-3</v>
      </c>
      <c r="R5" s="8">
        <v>0</v>
      </c>
      <c r="S5" s="8">
        <v>0</v>
      </c>
      <c r="T5" s="8">
        <v>0</v>
      </c>
      <c r="U5" s="8">
        <v>0</v>
      </c>
      <c r="V5" s="8">
        <v>5</v>
      </c>
      <c r="W5" s="8">
        <v>0</v>
      </c>
      <c r="X5" s="4">
        <f t="shared" si="3"/>
        <v>1.7002314814815169E-3</v>
      </c>
      <c r="Y5" s="12"/>
      <c r="Z5" s="3">
        <f t="shared" si="4"/>
        <v>1.582175925925933E-3</v>
      </c>
      <c r="AA5" s="13"/>
      <c r="AB5" s="5">
        <v>8.3333333333333297E-3</v>
      </c>
      <c r="AC5" s="5">
        <v>1.0466435185185185E-2</v>
      </c>
      <c r="AD5" s="3">
        <f t="shared" si="5"/>
        <v>2.1331018518518548E-3</v>
      </c>
      <c r="AE5" s="12"/>
      <c r="AF5" s="3">
        <f t="shared" si="6"/>
        <v>3.7152777777777878E-3</v>
      </c>
      <c r="AG5" s="2">
        <f t="shared" si="7"/>
        <v>2</v>
      </c>
    </row>
    <row r="6" spans="2:33" ht="18" customHeight="1" x14ac:dyDescent="0.25">
      <c r="B6" s="9">
        <v>7</v>
      </c>
      <c r="C6" s="14" t="s">
        <v>16</v>
      </c>
      <c r="D6" s="4">
        <v>1.0416666666666666E-2</v>
      </c>
      <c r="E6" s="4">
        <v>1.2118055555555556E-2</v>
      </c>
      <c r="F6" s="5">
        <f t="shared" si="0"/>
        <v>1.7013888888888894E-3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4">
        <f t="shared" si="1"/>
        <v>1.7013888888888894E-3</v>
      </c>
      <c r="N6" s="6"/>
      <c r="O6" s="5">
        <v>2.8472222222222201E-2</v>
      </c>
      <c r="P6" s="5">
        <v>3.0086805555555558E-2</v>
      </c>
      <c r="Q6" s="5">
        <f t="shared" si="2"/>
        <v>1.6145833333333567E-3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4">
        <f t="shared" si="3"/>
        <v>1.6145833333333567E-3</v>
      </c>
      <c r="Y6" s="12"/>
      <c r="Z6" s="3">
        <f t="shared" si="4"/>
        <v>1.6145833333333567E-3</v>
      </c>
      <c r="AA6" s="13"/>
      <c r="AB6" s="5">
        <v>1.0416666666666701E-2</v>
      </c>
      <c r="AC6" s="5">
        <v>1.2538194444444444E-2</v>
      </c>
      <c r="AD6" s="3">
        <f t="shared" si="5"/>
        <v>2.121527777777743E-3</v>
      </c>
      <c r="AE6" s="12"/>
      <c r="AF6" s="3">
        <f t="shared" si="6"/>
        <v>3.7361111111110998E-3</v>
      </c>
      <c r="AG6" s="2">
        <f t="shared" si="7"/>
        <v>3</v>
      </c>
    </row>
    <row r="7" spans="2:33" ht="18" customHeight="1" x14ac:dyDescent="0.25">
      <c r="B7" s="9">
        <v>1</v>
      </c>
      <c r="C7" s="14" t="s">
        <v>17</v>
      </c>
      <c r="D7" s="4">
        <v>2.7777777777777779E-3</v>
      </c>
      <c r="E7" s="4">
        <v>4.4792824074074075E-3</v>
      </c>
      <c r="F7" s="5">
        <f t="shared" si="0"/>
        <v>1.7015046296296296E-3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4">
        <f t="shared" si="1"/>
        <v>1.7015046296296296E-3</v>
      </c>
      <c r="N7" s="6"/>
      <c r="O7" s="5">
        <v>2.1527777777777781E-2</v>
      </c>
      <c r="P7" s="5">
        <v>2.3162037037037037E-2</v>
      </c>
      <c r="Q7" s="5">
        <f t="shared" si="2"/>
        <v>1.6342592592592554E-3</v>
      </c>
      <c r="R7" s="8">
        <v>0</v>
      </c>
      <c r="S7" s="8">
        <v>0</v>
      </c>
      <c r="T7" s="8">
        <v>0</v>
      </c>
      <c r="U7" s="8">
        <v>0</v>
      </c>
      <c r="V7" s="8">
        <v>5</v>
      </c>
      <c r="W7" s="8">
        <v>0</v>
      </c>
      <c r="X7" s="4">
        <f t="shared" si="3"/>
        <v>1.6921296296296259E-3</v>
      </c>
      <c r="Y7" s="12"/>
      <c r="Z7" s="3">
        <f t="shared" si="4"/>
        <v>1.6921296296296259E-3</v>
      </c>
      <c r="AA7" s="13"/>
      <c r="AB7" s="5">
        <v>0</v>
      </c>
      <c r="AC7" s="5">
        <v>2.1909722222222222E-3</v>
      </c>
      <c r="AD7" s="3">
        <f t="shared" si="5"/>
        <v>2.1909722222222222E-3</v>
      </c>
      <c r="AE7" s="12"/>
      <c r="AF7" s="3">
        <f t="shared" si="6"/>
        <v>3.8831018518518481E-3</v>
      </c>
      <c r="AG7" s="2">
        <f t="shared" si="7"/>
        <v>4</v>
      </c>
    </row>
    <row r="8" spans="2:33" ht="18" customHeight="1" x14ac:dyDescent="0.25">
      <c r="B8" s="9">
        <v>8</v>
      </c>
      <c r="C8" s="14" t="s">
        <v>18</v>
      </c>
      <c r="D8" s="4">
        <v>1.1805555555555555E-2</v>
      </c>
      <c r="E8" s="4">
        <v>1.3428240740740741E-2</v>
      </c>
      <c r="F8" s="5">
        <f t="shared" si="0"/>
        <v>1.6226851851851853E-3</v>
      </c>
      <c r="G8" s="8">
        <v>0</v>
      </c>
      <c r="H8" s="8">
        <v>50</v>
      </c>
      <c r="I8" s="8">
        <v>50</v>
      </c>
      <c r="J8" s="8">
        <v>0</v>
      </c>
      <c r="K8" s="8">
        <v>50</v>
      </c>
      <c r="L8" s="8">
        <v>5</v>
      </c>
      <c r="M8" s="4">
        <f t="shared" si="1"/>
        <v>3.4166666666666711E-3</v>
      </c>
      <c r="N8" s="6"/>
      <c r="O8" s="5">
        <v>2.9861111111111099E-2</v>
      </c>
      <c r="P8" s="5">
        <v>3.1547453703703703E-2</v>
      </c>
      <c r="Q8" s="5">
        <f t="shared" si="2"/>
        <v>1.6863425925926039E-3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4">
        <f t="shared" si="3"/>
        <v>1.6863425925926039E-3</v>
      </c>
      <c r="Y8" s="12"/>
      <c r="Z8" s="3">
        <f t="shared" si="4"/>
        <v>1.6863425925926039E-3</v>
      </c>
      <c r="AA8" s="13"/>
      <c r="AB8" s="5">
        <v>1.2500000000000001E-2</v>
      </c>
      <c r="AC8" s="5">
        <v>1.4717592592592593E-2</v>
      </c>
      <c r="AD8" s="3">
        <f t="shared" si="5"/>
        <v>2.2175925925925922E-3</v>
      </c>
      <c r="AE8" s="12"/>
      <c r="AF8" s="3">
        <f t="shared" si="6"/>
        <v>3.903935185185196E-3</v>
      </c>
      <c r="AG8" s="2">
        <f t="shared" si="7"/>
        <v>5</v>
      </c>
    </row>
    <row r="9" spans="2:33" ht="15.75" x14ac:dyDescent="0.25">
      <c r="B9" s="9">
        <v>9</v>
      </c>
      <c r="C9" s="14" t="s">
        <v>19</v>
      </c>
      <c r="D9" s="4">
        <v>1.3194444444444399E-2</v>
      </c>
      <c r="E9" s="4">
        <v>1.4913194444444446E-2</v>
      </c>
      <c r="F9" s="5">
        <f t="shared" si="0"/>
        <v>1.7187500000000466E-3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4">
        <f t="shared" si="1"/>
        <v>1.7187500000000466E-3</v>
      </c>
      <c r="N9" s="6"/>
      <c r="O9" s="5">
        <v>3.125E-2</v>
      </c>
      <c r="P9" s="5">
        <v>3.2935185185185185E-2</v>
      </c>
      <c r="Q9" s="5">
        <f t="shared" si="2"/>
        <v>1.6851851851851854E-3</v>
      </c>
      <c r="R9" s="8">
        <v>0</v>
      </c>
      <c r="S9" s="8">
        <v>0</v>
      </c>
      <c r="T9" s="8">
        <v>0</v>
      </c>
      <c r="U9" s="8">
        <v>0</v>
      </c>
      <c r="V9" s="8">
        <v>5</v>
      </c>
      <c r="W9" s="8">
        <v>0</v>
      </c>
      <c r="X9" s="4">
        <f t="shared" si="3"/>
        <v>1.7430555555555559E-3</v>
      </c>
      <c r="Y9" s="12"/>
      <c r="Z9" s="3">
        <f t="shared" si="4"/>
        <v>1.7187500000000466E-3</v>
      </c>
      <c r="AA9" s="13"/>
      <c r="AB9" s="5">
        <v>1.4583333333333301E-2</v>
      </c>
      <c r="AC9" s="5">
        <v>1.6782407407407409E-2</v>
      </c>
      <c r="AD9" s="3">
        <f t="shared" si="5"/>
        <v>2.1990740740741085E-3</v>
      </c>
      <c r="AE9" s="12"/>
      <c r="AF9" s="3">
        <f t="shared" si="6"/>
        <v>3.9178240740741551E-3</v>
      </c>
      <c r="AG9" s="2">
        <f t="shared" si="7"/>
        <v>6</v>
      </c>
    </row>
    <row r="10" spans="2:33" ht="15.75" x14ac:dyDescent="0.25">
      <c r="B10" s="9">
        <v>11</v>
      </c>
      <c r="C10" s="14" t="s">
        <v>20</v>
      </c>
      <c r="D10" s="4">
        <v>1.59722222222222E-2</v>
      </c>
      <c r="E10" s="4">
        <v>1.7753472222222223E-2</v>
      </c>
      <c r="F10" s="5">
        <f t="shared" si="0"/>
        <v>1.7812500000000224E-3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4">
        <f t="shared" si="1"/>
        <v>1.7812500000000224E-3</v>
      </c>
      <c r="N10" s="6"/>
      <c r="O10" s="5">
        <v>3.2638888888888898E-2</v>
      </c>
      <c r="P10" s="5">
        <v>3.4372685185185187E-2</v>
      </c>
      <c r="Q10" s="5">
        <f t="shared" si="2"/>
        <v>1.7337962962962888E-3</v>
      </c>
      <c r="R10" s="8">
        <v>0</v>
      </c>
      <c r="S10" s="8">
        <v>0</v>
      </c>
      <c r="T10" s="8">
        <v>0</v>
      </c>
      <c r="U10" s="8">
        <v>0</v>
      </c>
      <c r="V10" s="8">
        <v>5</v>
      </c>
      <c r="W10" s="8">
        <v>0</v>
      </c>
      <c r="X10" s="4">
        <f t="shared" si="3"/>
        <v>1.7916666666666593E-3</v>
      </c>
      <c r="Y10" s="12"/>
      <c r="Z10" s="3">
        <f t="shared" si="4"/>
        <v>1.7812500000000224E-3</v>
      </c>
      <c r="AA10" s="13"/>
      <c r="AB10" s="5">
        <v>1.8749999999999999E-2</v>
      </c>
      <c r="AC10" s="5">
        <v>2.0943287037037042E-2</v>
      </c>
      <c r="AD10" s="3">
        <f t="shared" si="5"/>
        <v>2.1932870370370422E-3</v>
      </c>
      <c r="AE10" s="12"/>
      <c r="AF10" s="3">
        <f t="shared" si="6"/>
        <v>3.9745370370370646E-3</v>
      </c>
      <c r="AG10" s="2">
        <f t="shared" si="7"/>
        <v>7</v>
      </c>
    </row>
    <row r="11" spans="2:33" ht="15.75" x14ac:dyDescent="0.25">
      <c r="B11" s="9">
        <v>13</v>
      </c>
      <c r="C11" s="14" t="s">
        <v>21</v>
      </c>
      <c r="D11" s="4">
        <v>1.8749999999999999E-2</v>
      </c>
      <c r="E11" s="4">
        <v>2.0434027777777777E-2</v>
      </c>
      <c r="F11" s="5">
        <f t="shared" si="0"/>
        <v>1.6840277777777773E-3</v>
      </c>
      <c r="G11" s="8">
        <v>0</v>
      </c>
      <c r="H11" s="8">
        <v>5</v>
      </c>
      <c r="I11" s="8">
        <v>0</v>
      </c>
      <c r="J11" s="8">
        <v>0</v>
      </c>
      <c r="K11" s="8">
        <v>0</v>
      </c>
      <c r="L11" s="8">
        <v>0</v>
      </c>
      <c r="M11" s="4">
        <f t="shared" si="1"/>
        <v>1.7418981481481478E-3</v>
      </c>
      <c r="N11" s="6"/>
      <c r="O11" s="5">
        <v>3.6805555555555598E-2</v>
      </c>
      <c r="P11" s="5">
        <v>3.8358796296296294E-2</v>
      </c>
      <c r="Q11" s="5">
        <f t="shared" si="2"/>
        <v>1.5532407407406953E-3</v>
      </c>
      <c r="R11" s="8">
        <v>0</v>
      </c>
      <c r="S11" s="8">
        <v>50</v>
      </c>
      <c r="T11" s="8">
        <v>50</v>
      </c>
      <c r="U11" s="8">
        <v>0</v>
      </c>
      <c r="V11" s="8">
        <v>50</v>
      </c>
      <c r="W11" s="8">
        <v>50</v>
      </c>
      <c r="X11" s="4">
        <f t="shared" si="3"/>
        <v>3.8680555555555157E-3</v>
      </c>
      <c r="Y11" s="12"/>
      <c r="Z11" s="3">
        <f t="shared" si="4"/>
        <v>1.7418981481481478E-3</v>
      </c>
      <c r="AA11" s="13"/>
      <c r="AB11" s="5">
        <v>2.29166666666667E-2</v>
      </c>
      <c r="AC11" s="5">
        <v>2.5269675925925928E-2</v>
      </c>
      <c r="AD11" s="3">
        <f t="shared" si="5"/>
        <v>2.3530092592592283E-3</v>
      </c>
      <c r="AE11" s="12"/>
      <c r="AF11" s="3">
        <f t="shared" si="6"/>
        <v>4.0949074074073761E-3</v>
      </c>
      <c r="AG11" s="2">
        <f t="shared" si="7"/>
        <v>8</v>
      </c>
    </row>
    <row r="12" spans="2:33" ht="15.75" x14ac:dyDescent="0.25">
      <c r="B12" s="9">
        <v>2</v>
      </c>
      <c r="C12" s="14" t="s">
        <v>22</v>
      </c>
      <c r="D12" s="4">
        <v>4.8611111111111112E-3</v>
      </c>
      <c r="E12" s="4">
        <v>6.6018518518518518E-3</v>
      </c>
      <c r="F12" s="5">
        <f t="shared" si="0"/>
        <v>1.7407407407407406E-3</v>
      </c>
      <c r="G12" s="8">
        <v>0</v>
      </c>
      <c r="H12" s="8">
        <v>0</v>
      </c>
      <c r="I12" s="8">
        <v>5</v>
      </c>
      <c r="J12" s="8">
        <v>0</v>
      </c>
      <c r="K12" s="8">
        <v>5</v>
      </c>
      <c r="L12" s="8">
        <v>5</v>
      </c>
      <c r="M12" s="4">
        <f t="shared" si="1"/>
        <v>1.9143518518518522E-3</v>
      </c>
      <c r="N12" s="6"/>
      <c r="O12" s="5">
        <v>2.2916666666666669E-2</v>
      </c>
      <c r="P12" s="5">
        <v>2.4458333333333332E-2</v>
      </c>
      <c r="Q12" s="5">
        <f t="shared" si="2"/>
        <v>1.5416666666666634E-3</v>
      </c>
      <c r="R12" s="8">
        <v>0</v>
      </c>
      <c r="S12" s="8">
        <v>50</v>
      </c>
      <c r="T12" s="8">
        <v>50</v>
      </c>
      <c r="U12" s="8">
        <v>0</v>
      </c>
      <c r="V12" s="8">
        <v>0</v>
      </c>
      <c r="W12" s="8">
        <v>0</v>
      </c>
      <c r="X12" s="4">
        <f t="shared" si="3"/>
        <v>2.6990740740740734E-3</v>
      </c>
      <c r="Y12" s="12"/>
      <c r="Z12" s="3">
        <f t="shared" si="4"/>
        <v>1.9143518518518522E-3</v>
      </c>
      <c r="AA12" s="13"/>
      <c r="AB12" s="5">
        <v>2.0833333333333333E-3</v>
      </c>
      <c r="AC12" s="5">
        <v>4.3414351851851852E-3</v>
      </c>
      <c r="AD12" s="3">
        <f t="shared" si="5"/>
        <v>2.2581018518518518E-3</v>
      </c>
      <c r="AE12" s="12"/>
      <c r="AF12" s="3">
        <f t="shared" si="6"/>
        <v>4.1724537037037043E-3</v>
      </c>
      <c r="AG12" s="2">
        <f t="shared" si="7"/>
        <v>9</v>
      </c>
    </row>
    <row r="13" spans="2:33" ht="15.75" x14ac:dyDescent="0.25">
      <c r="B13" s="9">
        <v>3</v>
      </c>
      <c r="C13" s="14" t="s">
        <v>23</v>
      </c>
      <c r="D13" s="4">
        <v>6.2499999999999995E-3</v>
      </c>
      <c r="E13" s="4">
        <v>7.6273148148148151E-3</v>
      </c>
      <c r="F13" s="5">
        <f t="shared" si="0"/>
        <v>1.3773148148148156E-3</v>
      </c>
      <c r="G13" s="8">
        <v>0</v>
      </c>
      <c r="H13" s="8">
        <v>50</v>
      </c>
      <c r="I13" s="8">
        <v>50</v>
      </c>
      <c r="J13" s="8">
        <v>0</v>
      </c>
      <c r="K13" s="8">
        <v>50</v>
      </c>
      <c r="L13" s="8">
        <v>5</v>
      </c>
      <c r="M13" s="4">
        <f t="shared" si="1"/>
        <v>3.1712962962963014E-3</v>
      </c>
      <c r="N13" s="6"/>
      <c r="O13" s="5">
        <v>2.4305555555555601E-2</v>
      </c>
      <c r="P13" s="5">
        <v>2.6141203703703705E-2</v>
      </c>
      <c r="Q13" s="5">
        <f t="shared" si="2"/>
        <v>1.8356481481481036E-3</v>
      </c>
      <c r="R13" s="8">
        <v>5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4">
        <f t="shared" si="3"/>
        <v>1.8935185185184741E-3</v>
      </c>
      <c r="Y13" s="12"/>
      <c r="Z13" s="3">
        <f t="shared" si="4"/>
        <v>1.8935185185184741E-3</v>
      </c>
      <c r="AA13" s="13"/>
      <c r="AB13" s="5">
        <v>4.1666666666666666E-3</v>
      </c>
      <c r="AC13" s="5">
        <v>6.4733796296296301E-3</v>
      </c>
      <c r="AD13" s="3">
        <f t="shared" si="5"/>
        <v>2.3067129629629635E-3</v>
      </c>
      <c r="AE13" s="12"/>
      <c r="AF13" s="3">
        <f t="shared" si="6"/>
        <v>4.2002314814814376E-3</v>
      </c>
      <c r="AG13" s="2">
        <f t="shared" si="7"/>
        <v>10</v>
      </c>
    </row>
    <row r="14" spans="2:33" ht="15.75" x14ac:dyDescent="0.25">
      <c r="B14" s="9">
        <v>12</v>
      </c>
      <c r="C14" s="14" t="s">
        <v>24</v>
      </c>
      <c r="D14" s="4">
        <v>1.7361111111111101E-2</v>
      </c>
      <c r="E14" s="4">
        <v>1.929861111111111E-2</v>
      </c>
      <c r="F14" s="17">
        <f t="shared" si="0"/>
        <v>1.9375000000000087E-3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4">
        <f t="shared" si="1"/>
        <v>1.9375000000000087E-3</v>
      </c>
      <c r="N14" s="6"/>
      <c r="O14" s="5">
        <v>3.54166666666667E-2</v>
      </c>
      <c r="P14" s="5">
        <v>3.7127314814814814E-2</v>
      </c>
      <c r="Q14" s="5">
        <f t="shared" si="2"/>
        <v>1.7106481481481139E-3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4">
        <f t="shared" si="3"/>
        <v>1.7106481481481139E-3</v>
      </c>
      <c r="Y14" s="12"/>
      <c r="Z14" s="3">
        <f t="shared" si="4"/>
        <v>1.7106481481481139E-3</v>
      </c>
      <c r="AA14" s="13"/>
      <c r="AB14" s="5">
        <v>2.0833333333333301E-2</v>
      </c>
      <c r="AC14" s="5">
        <v>2.348611111111111E-2</v>
      </c>
      <c r="AD14" s="3">
        <f t="shared" si="5"/>
        <v>2.6527777777778094E-3</v>
      </c>
      <c r="AE14" s="12"/>
      <c r="AF14" s="3">
        <f t="shared" si="6"/>
        <v>4.3634259259259234E-3</v>
      </c>
      <c r="AG14" s="2">
        <f t="shared" si="7"/>
        <v>11</v>
      </c>
    </row>
    <row r="15" spans="2:33" ht="15.75" x14ac:dyDescent="0.25">
      <c r="B15" s="9">
        <v>4</v>
      </c>
      <c r="C15" s="14" t="s">
        <v>25</v>
      </c>
      <c r="D15" s="4">
        <v>7.6388888888888904E-3</v>
      </c>
      <c r="E15" s="4">
        <v>8.9907407407407419E-3</v>
      </c>
      <c r="F15" s="5">
        <f t="shared" si="0"/>
        <v>1.3518518518518515E-3</v>
      </c>
      <c r="G15" s="8">
        <v>50</v>
      </c>
      <c r="H15" s="8">
        <v>50</v>
      </c>
      <c r="I15" s="8">
        <v>50</v>
      </c>
      <c r="J15" s="8">
        <v>0</v>
      </c>
      <c r="K15" s="8">
        <v>50</v>
      </c>
      <c r="L15" s="8">
        <v>0</v>
      </c>
      <c r="M15" s="4">
        <f t="shared" si="1"/>
        <v>3.6666666666666718E-3</v>
      </c>
      <c r="N15" s="6"/>
      <c r="O15" s="5">
        <v>2.5694444444444402E-2</v>
      </c>
      <c r="P15" s="5" t="s">
        <v>26</v>
      </c>
      <c r="Q15" s="5" t="s">
        <v>26</v>
      </c>
      <c r="R15" s="8">
        <v>0</v>
      </c>
      <c r="S15" s="8">
        <v>50</v>
      </c>
      <c r="T15" s="8">
        <v>50</v>
      </c>
      <c r="U15" s="8"/>
      <c r="V15" s="8"/>
      <c r="W15" s="8"/>
      <c r="X15" s="4" t="s">
        <v>26</v>
      </c>
      <c r="Y15" s="12"/>
      <c r="Z15" s="3">
        <f t="shared" si="4"/>
        <v>3.6666666666666718E-3</v>
      </c>
      <c r="AA15" s="13"/>
      <c r="AB15" s="5">
        <v>6.2500000000000003E-3</v>
      </c>
      <c r="AC15" s="5">
        <v>9.0324074074074074E-3</v>
      </c>
      <c r="AD15" s="3">
        <f t="shared" si="5"/>
        <v>2.7824074074074071E-3</v>
      </c>
      <c r="AE15" s="12"/>
      <c r="AF15" s="3">
        <f t="shared" si="6"/>
        <v>6.4490740740740793E-3</v>
      </c>
      <c r="AG15" s="2">
        <f t="shared" si="7"/>
        <v>12</v>
      </c>
    </row>
    <row r="16" spans="2:33" ht="15.75" x14ac:dyDescent="0.25">
      <c r="B16" s="9">
        <v>10</v>
      </c>
      <c r="C16" s="14" t="s">
        <v>27</v>
      </c>
      <c r="D16" s="4">
        <v>1.4583333333333301E-2</v>
      </c>
      <c r="E16" s="4">
        <v>1.6315972222222221E-2</v>
      </c>
      <c r="F16" s="5">
        <f t="shared" si="0"/>
        <v>1.7326388888889207E-3</v>
      </c>
      <c r="G16" s="8">
        <v>0</v>
      </c>
      <c r="H16" s="8">
        <v>50</v>
      </c>
      <c r="I16" s="8">
        <v>50</v>
      </c>
      <c r="J16" s="8">
        <v>0</v>
      </c>
      <c r="K16" s="8">
        <v>0</v>
      </c>
      <c r="L16" s="8">
        <v>0</v>
      </c>
      <c r="M16" s="4">
        <f t="shared" si="1"/>
        <v>2.8900462962963306E-3</v>
      </c>
      <c r="N16" s="6"/>
      <c r="O16" s="5">
        <v>3.4027777777777803E-2</v>
      </c>
      <c r="P16" s="5">
        <v>3.5949074074074071E-2</v>
      </c>
      <c r="Q16" s="5">
        <f>P16-O16</f>
        <v>1.9212962962962682E-3</v>
      </c>
      <c r="R16" s="8">
        <v>0</v>
      </c>
      <c r="S16" s="8">
        <v>50</v>
      </c>
      <c r="T16" s="8">
        <v>0</v>
      </c>
      <c r="U16" s="8">
        <v>0</v>
      </c>
      <c r="V16" s="8">
        <v>50</v>
      </c>
      <c r="W16" s="8">
        <v>50</v>
      </c>
      <c r="X16" s="4">
        <f>IF(T(Q16)="",Q16+(SUM(R16:W16))*0.0000115740740740741,T(Q16))</f>
        <v>3.6574074074073835E-3</v>
      </c>
      <c r="Y16" s="12"/>
      <c r="Z16" s="3">
        <f t="shared" si="4"/>
        <v>2.8900462962963306E-3</v>
      </c>
      <c r="AA16" s="13"/>
      <c r="AB16" s="5">
        <v>1.6666666666666701E-2</v>
      </c>
      <c r="AC16" s="5">
        <v>1.8749999999999999E-2</v>
      </c>
      <c r="AD16" s="3" t="s">
        <v>26</v>
      </c>
      <c r="AE16" s="12"/>
      <c r="AF16" s="3" t="s">
        <v>26</v>
      </c>
      <c r="AG16" s="3" t="s">
        <v>26</v>
      </c>
    </row>
    <row r="19" spans="2:4" x14ac:dyDescent="0.2">
      <c r="B19" s="10"/>
      <c r="C19" s="10"/>
      <c r="D19" s="10"/>
    </row>
    <row r="20" spans="2:4" x14ac:dyDescent="0.2">
      <c r="B20" s="10"/>
      <c r="C20" s="11"/>
      <c r="D20" s="10"/>
    </row>
    <row r="21" spans="2:4" x14ac:dyDescent="0.2">
      <c r="B21" s="19" t="s">
        <v>28</v>
      </c>
      <c r="C21" s="20">
        <v>1.1574074074074073E-3</v>
      </c>
      <c r="D21" s="10"/>
    </row>
    <row r="22" spans="2:4" x14ac:dyDescent="0.2">
      <c r="B22" s="19" t="s">
        <v>29</v>
      </c>
      <c r="C22" s="20">
        <v>2.7777777777777779E-3</v>
      </c>
      <c r="D22" s="10"/>
    </row>
    <row r="23" spans="2:4" x14ac:dyDescent="0.2">
      <c r="B23" s="10"/>
      <c r="C23" s="10"/>
      <c r="D23" s="10"/>
    </row>
    <row r="24" spans="2:4" x14ac:dyDescent="0.2">
      <c r="B24" s="10"/>
      <c r="C24" s="10"/>
      <c r="D24" s="10"/>
    </row>
    <row r="25" spans="2:4" x14ac:dyDescent="0.2">
      <c r="B25" s="10"/>
      <c r="C25" s="10"/>
      <c r="D25" s="10"/>
    </row>
    <row r="26" spans="2:4" x14ac:dyDescent="0.2">
      <c r="B26" s="10"/>
      <c r="C26" s="11"/>
      <c r="D26" s="10"/>
    </row>
    <row r="27" spans="2:4" x14ac:dyDescent="0.2">
      <c r="B27" s="10"/>
      <c r="C27" s="10"/>
      <c r="D27" s="10"/>
    </row>
    <row r="28" spans="2:4" x14ac:dyDescent="0.2">
      <c r="B28" s="10"/>
      <c r="C28" s="10"/>
      <c r="D28" s="10"/>
    </row>
    <row r="29" spans="2:4" x14ac:dyDescent="0.2">
      <c r="B29" s="10"/>
      <c r="C29" s="10"/>
      <c r="D29" s="10"/>
    </row>
    <row r="30" spans="2:4" x14ac:dyDescent="0.2">
      <c r="B30" s="10"/>
      <c r="C30" s="11"/>
      <c r="D30" s="10"/>
    </row>
    <row r="31" spans="2:4" x14ac:dyDescent="0.2">
      <c r="B31" s="10"/>
      <c r="C31" s="10"/>
      <c r="D31" s="10"/>
    </row>
    <row r="32" spans="2:4" x14ac:dyDescent="0.2">
      <c r="B32" s="10"/>
      <c r="C32" s="10"/>
      <c r="D32" s="10"/>
    </row>
    <row r="33" spans="2:4" x14ac:dyDescent="0.2">
      <c r="B33" s="10"/>
      <c r="C33" s="10"/>
      <c r="D33" s="10"/>
    </row>
  </sheetData>
  <sortState ref="B4:AG16">
    <sortCondition ref="AG4:AG16"/>
  </sortState>
  <mergeCells count="8">
    <mergeCell ref="AF2:AG2"/>
    <mergeCell ref="G2:I2"/>
    <mergeCell ref="J2:L2"/>
    <mergeCell ref="B2:B3"/>
    <mergeCell ref="R2:W2"/>
    <mergeCell ref="D2:F2"/>
    <mergeCell ref="O2:Q2"/>
    <mergeCell ref="AB2:AD2"/>
  </mergeCells>
  <conditionalFormatting sqref="O4:P16 D4:E16 Q7 AB4:AC16">
    <cfRule type="expression" dxfId="26" priority="25">
      <formula>"NEBO(M7&gt;2;M7&lt;1)"</formula>
    </cfRule>
  </conditionalFormatting>
  <conditionalFormatting sqref="F4">
    <cfRule type="expression" dxfId="25" priority="16">
      <formula>"NEBO(M7&gt;2;M7&lt;1)"</formula>
    </cfRule>
  </conditionalFormatting>
  <conditionalFormatting sqref="F4">
    <cfRule type="expression" dxfId="24" priority="15">
      <formula>"NEBO(M7&gt;2;M7&lt;1)"</formula>
    </cfRule>
  </conditionalFormatting>
  <conditionalFormatting sqref="Q4">
    <cfRule type="expression" dxfId="23" priority="12">
      <formula>"NEBO(M7&gt;2;M7&lt;1)"</formula>
    </cfRule>
  </conditionalFormatting>
  <conditionalFormatting sqref="Q4">
    <cfRule type="expression" dxfId="22" priority="11">
      <formula>"NEBO(M7&gt;2;M7&lt;1)"</formula>
    </cfRule>
  </conditionalFormatting>
  <conditionalFormatting sqref="F15:F16 F4:F13 Q4:Q6 Q8:Q16">
    <cfRule type="cellIs" dxfId="21" priority="40" operator="greaterThan">
      <formula>$C$22</formula>
    </cfRule>
    <cfRule type="cellIs" dxfId="20" priority="41" operator="lessThan">
      <formula>$C$21</formula>
    </cfRule>
  </conditionalFormatting>
  <conditionalFormatting sqref="G4:L16 R4:W16">
    <cfRule type="cellIs" dxfId="19" priority="7" operator="equal">
      <formula>50</formula>
    </cfRule>
    <cfRule type="cellIs" dxfId="18" priority="8" operator="equal">
      <formula>5</formula>
    </cfRule>
  </conditionalFormatting>
  <dataValidations count="1">
    <dataValidation type="list" allowBlank="1" showInputMessage="1" showErrorMessage="1" sqref="G4:L16 R4:W16" xr:uid="{00000000-0002-0000-0000-000000000000}">
      <formula1>"0,5,50"</formula1>
    </dataValidation>
  </dataValidations>
  <pageMargins left="0.19685039370078741" right="0.19685039370078741" top="0.6692913385826772" bottom="0.27559055118110237" header="0" footer="0"/>
  <pageSetup paperSize="9" orientation="landscape" r:id="rId1"/>
  <headerFooter alignWithMargins="0">
    <oddHeader>&amp;C&amp;14XIX. Ročnínk Závodu posádek HZS na raftových člunech
24.6.2017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G26"/>
  <sheetViews>
    <sheetView zoomScaleNormal="100" workbookViewId="0">
      <pane xSplit="3" topLeftCell="D1" activePane="topRight" state="frozen"/>
      <selection pane="topRight" activeCell="B1" sqref="B1"/>
    </sheetView>
  </sheetViews>
  <sheetFormatPr defaultColWidth="9.140625" defaultRowHeight="12.75" x14ac:dyDescent="0.2"/>
  <cols>
    <col min="1" max="1" width="1.85546875" style="1" customWidth="1"/>
    <col min="2" max="2" width="8.42578125" style="1" customWidth="1"/>
    <col min="3" max="3" width="31.85546875" style="1" customWidth="1"/>
    <col min="4" max="4" width="10.85546875" style="1" customWidth="1"/>
    <col min="5" max="5" width="10.7109375" style="1" customWidth="1"/>
    <col min="6" max="6" width="11.42578125" style="1" customWidth="1"/>
    <col min="7" max="12" width="4" style="1" customWidth="1"/>
    <col min="13" max="13" width="9.42578125" style="1" customWidth="1"/>
    <col min="14" max="14" width="2.7109375" style="1" customWidth="1"/>
    <col min="15" max="16" width="10.7109375" style="1" customWidth="1"/>
    <col min="17" max="17" width="9.140625" style="1" customWidth="1"/>
    <col min="18" max="23" width="4" style="1" customWidth="1"/>
    <col min="24" max="24" width="9.140625" style="1" customWidth="1"/>
    <col min="25" max="25" width="1.42578125" style="1" customWidth="1"/>
    <col min="26" max="26" width="9.140625" style="1" customWidth="1"/>
    <col min="27" max="27" width="1.5703125" style="1" customWidth="1"/>
    <col min="28" max="30" width="9.140625" style="1"/>
    <col min="31" max="31" width="2" style="1" customWidth="1"/>
    <col min="32" max="32" width="9.140625" style="1"/>
    <col min="33" max="33" width="8.42578125" style="1" customWidth="1"/>
    <col min="34" max="34" width="11.28515625" style="1" customWidth="1"/>
    <col min="35" max="16384" width="9.140625" style="1"/>
  </cols>
  <sheetData>
    <row r="1" spans="2:33" ht="20.25" x14ac:dyDescent="0.3">
      <c r="B1" s="7"/>
      <c r="C1" s="18" t="s">
        <v>30</v>
      </c>
      <c r="D1" s="7"/>
      <c r="E1" s="7"/>
      <c r="F1" s="7"/>
    </row>
    <row r="2" spans="2:33" ht="22.5" customHeight="1" x14ac:dyDescent="0.25">
      <c r="B2" s="25" t="s">
        <v>1</v>
      </c>
      <c r="D2" s="24" t="s">
        <v>2</v>
      </c>
      <c r="E2" s="24"/>
      <c r="F2" s="24"/>
      <c r="G2" s="24" t="s">
        <v>3</v>
      </c>
      <c r="H2" s="24"/>
      <c r="I2" s="24"/>
      <c r="J2" s="24"/>
      <c r="K2" s="24"/>
      <c r="L2" s="24"/>
      <c r="O2" s="24" t="s">
        <v>4</v>
      </c>
      <c r="P2" s="24"/>
      <c r="Q2" s="24"/>
      <c r="R2" s="24" t="s">
        <v>3</v>
      </c>
      <c r="S2" s="24"/>
      <c r="T2" s="24"/>
      <c r="U2" s="24"/>
      <c r="V2" s="24"/>
      <c r="W2" s="24"/>
      <c r="X2" s="23"/>
      <c r="AB2" s="24" t="s">
        <v>5</v>
      </c>
      <c r="AC2" s="24"/>
      <c r="AD2" s="24"/>
      <c r="AF2" s="24" t="s">
        <v>6</v>
      </c>
      <c r="AG2" s="24"/>
    </row>
    <row r="3" spans="2:33" x14ac:dyDescent="0.2">
      <c r="B3" s="26"/>
      <c r="C3" s="15" t="s">
        <v>7</v>
      </c>
      <c r="D3" s="15" t="s">
        <v>8</v>
      </c>
      <c r="E3" s="15" t="s">
        <v>9</v>
      </c>
      <c r="F3" s="15" t="s">
        <v>10</v>
      </c>
      <c r="G3" s="15">
        <v>1</v>
      </c>
      <c r="H3" s="15">
        <v>2</v>
      </c>
      <c r="I3" s="15">
        <v>3</v>
      </c>
      <c r="J3" s="15">
        <v>4</v>
      </c>
      <c r="K3" s="15">
        <v>5</v>
      </c>
      <c r="L3" s="15">
        <v>6</v>
      </c>
      <c r="M3" s="15" t="s">
        <v>11</v>
      </c>
      <c r="N3" s="16"/>
      <c r="O3" s="15" t="s">
        <v>8</v>
      </c>
      <c r="P3" s="15" t="s">
        <v>9</v>
      </c>
      <c r="Q3" s="15" t="s">
        <v>10</v>
      </c>
      <c r="R3" s="15">
        <v>1</v>
      </c>
      <c r="S3" s="15">
        <v>2</v>
      </c>
      <c r="T3" s="15">
        <v>3</v>
      </c>
      <c r="U3" s="15">
        <v>4</v>
      </c>
      <c r="V3" s="15">
        <v>5</v>
      </c>
      <c r="W3" s="15">
        <v>6</v>
      </c>
      <c r="X3" s="15" t="s">
        <v>11</v>
      </c>
      <c r="Y3" s="15"/>
      <c r="Z3" s="15" t="s">
        <v>12</v>
      </c>
      <c r="AA3" s="15"/>
      <c r="AB3" s="15" t="s">
        <v>8</v>
      </c>
      <c r="AC3" s="15" t="s">
        <v>9</v>
      </c>
      <c r="AD3" s="15"/>
      <c r="AE3" s="15"/>
      <c r="AF3" s="15" t="s">
        <v>11</v>
      </c>
      <c r="AG3" s="15" t="s">
        <v>13</v>
      </c>
    </row>
    <row r="4" spans="2:33" ht="18" customHeight="1" x14ac:dyDescent="0.25">
      <c r="B4" s="9">
        <v>106</v>
      </c>
      <c r="C4" s="14" t="s">
        <v>31</v>
      </c>
      <c r="D4" s="21">
        <v>1.1111111111111099E-2</v>
      </c>
      <c r="E4" s="21">
        <v>1.2626157407407407E-2</v>
      </c>
      <c r="F4" s="21">
        <f t="shared" ref="F4:F9" si="0">E4-D4</f>
        <v>1.5150462962963077E-3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4">
        <f t="shared" ref="M4:M9" si="1">IF(T(F4)="",F4+(SUM(G4:L4))*0.0000115740740740741,T(F4))</f>
        <v>1.5150462962963077E-3</v>
      </c>
      <c r="N4" s="6"/>
      <c r="O4" s="5"/>
      <c r="P4" s="5"/>
      <c r="Q4" s="5"/>
      <c r="R4" s="8"/>
      <c r="S4" s="8"/>
      <c r="T4" s="8"/>
      <c r="U4" s="8"/>
      <c r="V4" s="8"/>
      <c r="W4" s="8"/>
      <c r="X4" s="4" t="s">
        <v>32</v>
      </c>
      <c r="Y4" s="12"/>
      <c r="Z4" s="3">
        <f t="shared" ref="Z4:Z9" si="2">MIN(X4,M4)</f>
        <v>1.5150462962963077E-3</v>
      </c>
      <c r="AA4" s="13"/>
      <c r="AB4" s="5">
        <v>4.0972222222222299E-2</v>
      </c>
      <c r="AC4" s="5">
        <v>4.2918981481481482E-2</v>
      </c>
      <c r="AD4" s="3">
        <f t="shared" ref="AD4:AD9" si="3">AC4-AB4</f>
        <v>1.9467592592591829E-3</v>
      </c>
      <c r="AE4" s="12"/>
      <c r="AF4" s="3">
        <f t="shared" ref="AF4:AF9" si="4">Z4+AD4</f>
        <v>3.4618055555554906E-3</v>
      </c>
      <c r="AG4" s="2">
        <f t="shared" ref="AG4:AG9" si="5">RANK(AF4,$AF$4:$AF$9,1)</f>
        <v>1</v>
      </c>
    </row>
    <row r="5" spans="2:33" ht="18" customHeight="1" x14ac:dyDescent="0.25">
      <c r="B5" s="9">
        <v>103</v>
      </c>
      <c r="C5" s="14" t="s">
        <v>33</v>
      </c>
      <c r="D5" s="21">
        <v>6.9444444444444501E-3</v>
      </c>
      <c r="E5" s="21">
        <v>8.4722222222222213E-3</v>
      </c>
      <c r="F5" s="21">
        <f t="shared" si="0"/>
        <v>1.5277777777777711E-3</v>
      </c>
      <c r="G5" s="8">
        <v>0</v>
      </c>
      <c r="H5" s="8">
        <v>0</v>
      </c>
      <c r="I5" s="8">
        <v>0</v>
      </c>
      <c r="J5" s="8">
        <v>0</v>
      </c>
      <c r="K5" s="8">
        <v>5</v>
      </c>
      <c r="L5" s="8">
        <v>0</v>
      </c>
      <c r="M5" s="4">
        <f t="shared" si="1"/>
        <v>1.5856481481481416E-3</v>
      </c>
      <c r="N5" s="6"/>
      <c r="O5" s="5">
        <v>2.2222222222222223E-2</v>
      </c>
      <c r="P5" s="5">
        <v>2.3785879629629626E-2</v>
      </c>
      <c r="Q5" s="5">
        <f>P5-O5</f>
        <v>1.5636574074074025E-3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4">
        <f>IF(T(Q5)="",Q5+(SUM(R5:W5))*0.0000115740740740741,T(Q5))</f>
        <v>1.5636574074074025E-3</v>
      </c>
      <c r="Y5" s="12"/>
      <c r="Z5" s="3">
        <f t="shared" si="2"/>
        <v>1.5636574074074025E-3</v>
      </c>
      <c r="AA5" s="13"/>
      <c r="AB5" s="5">
        <v>3.4722222222222203E-2</v>
      </c>
      <c r="AC5" s="5">
        <v>3.6849537037037035E-2</v>
      </c>
      <c r="AD5" s="3">
        <f t="shared" si="3"/>
        <v>2.1273148148148319E-3</v>
      </c>
      <c r="AE5" s="12"/>
      <c r="AF5" s="3">
        <f t="shared" si="4"/>
        <v>3.6909722222222344E-3</v>
      </c>
      <c r="AG5" s="2">
        <f t="shared" si="5"/>
        <v>2</v>
      </c>
    </row>
    <row r="6" spans="2:33" ht="18" customHeight="1" x14ac:dyDescent="0.25">
      <c r="B6" s="9">
        <v>101</v>
      </c>
      <c r="C6" s="14" t="s">
        <v>17</v>
      </c>
      <c r="D6" s="21">
        <v>4.1666666666666666E-3</v>
      </c>
      <c r="E6" s="21">
        <v>5.8946759259259256E-3</v>
      </c>
      <c r="F6" s="21">
        <f t="shared" si="0"/>
        <v>1.728009259259259E-3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4">
        <f t="shared" si="1"/>
        <v>1.728009259259259E-3</v>
      </c>
      <c r="N6" s="6"/>
      <c r="O6" s="5"/>
      <c r="P6" s="5"/>
      <c r="Q6" s="5"/>
      <c r="R6" s="8"/>
      <c r="S6" s="8"/>
      <c r="T6" s="8"/>
      <c r="U6" s="8"/>
      <c r="V6" s="8"/>
      <c r="W6" s="8"/>
      <c r="X6" s="4" t="s">
        <v>32</v>
      </c>
      <c r="Y6" s="12"/>
      <c r="Z6" s="3">
        <f t="shared" si="2"/>
        <v>1.728009259259259E-3</v>
      </c>
      <c r="AA6" s="13"/>
      <c r="AB6" s="5">
        <v>3.0555555555555555E-2</v>
      </c>
      <c r="AC6" s="5">
        <v>3.2778935185185189E-2</v>
      </c>
      <c r="AD6" s="3">
        <f t="shared" si="3"/>
        <v>2.2233796296296342E-3</v>
      </c>
      <c r="AE6" s="12"/>
      <c r="AF6" s="3">
        <f t="shared" si="4"/>
        <v>3.9513888888888932E-3</v>
      </c>
      <c r="AG6" s="2">
        <f t="shared" si="5"/>
        <v>3</v>
      </c>
    </row>
    <row r="7" spans="2:33" ht="18" customHeight="1" x14ac:dyDescent="0.25">
      <c r="B7" s="9">
        <v>105</v>
      </c>
      <c r="C7" s="14" t="s">
        <v>20</v>
      </c>
      <c r="D7" s="21">
        <v>9.7222222222222293E-3</v>
      </c>
      <c r="E7" s="21">
        <v>1.1394675925925926E-2</v>
      </c>
      <c r="F7" s="21">
        <f t="shared" si="0"/>
        <v>1.6724537037036968E-3</v>
      </c>
      <c r="G7" s="8">
        <v>0</v>
      </c>
      <c r="H7" s="8">
        <v>0</v>
      </c>
      <c r="I7" s="8">
        <v>0</v>
      </c>
      <c r="J7" s="8">
        <v>0</v>
      </c>
      <c r="K7" s="8">
        <v>50</v>
      </c>
      <c r="L7" s="8">
        <v>50</v>
      </c>
      <c r="M7" s="4">
        <f t="shared" si="1"/>
        <v>2.8298611111111068E-3</v>
      </c>
      <c r="N7" s="6"/>
      <c r="O7" s="5">
        <v>2.5000000000000001E-2</v>
      </c>
      <c r="P7" s="5">
        <v>2.6704861111111113E-2</v>
      </c>
      <c r="Q7" s="5">
        <f>P7-O7</f>
        <v>1.7048611111111119E-3</v>
      </c>
      <c r="R7" s="8">
        <v>0</v>
      </c>
      <c r="S7" s="8">
        <v>5</v>
      </c>
      <c r="T7" s="8">
        <v>0</v>
      </c>
      <c r="U7" s="8">
        <v>0</v>
      </c>
      <c r="V7" s="8">
        <v>0</v>
      </c>
      <c r="W7" s="8">
        <v>0</v>
      </c>
      <c r="X7" s="4">
        <f>IF(T(Q7)="",Q7+(SUM(R7:W7))*0.0000115740740740741,T(Q7))</f>
        <v>1.7627314814814823E-3</v>
      </c>
      <c r="Y7" s="12"/>
      <c r="Z7" s="3">
        <f t="shared" si="2"/>
        <v>1.7627314814814823E-3</v>
      </c>
      <c r="AA7" s="13"/>
      <c r="AB7" s="5">
        <v>3.8888888888888903E-2</v>
      </c>
      <c r="AC7" s="5">
        <v>4.1084490740740741E-2</v>
      </c>
      <c r="AD7" s="3">
        <f t="shared" si="3"/>
        <v>2.1956018518518375E-3</v>
      </c>
      <c r="AE7" s="12"/>
      <c r="AF7" s="3">
        <f t="shared" si="4"/>
        <v>3.9583333333333198E-3</v>
      </c>
      <c r="AG7" s="2">
        <f t="shared" si="5"/>
        <v>4</v>
      </c>
    </row>
    <row r="8" spans="2:33" ht="18" customHeight="1" x14ac:dyDescent="0.25">
      <c r="B8" s="9">
        <v>102</v>
      </c>
      <c r="C8" s="14" t="s">
        <v>23</v>
      </c>
      <c r="D8" s="21">
        <v>5.5555555555555558E-3</v>
      </c>
      <c r="E8" s="21">
        <v>7.5219907407407414E-3</v>
      </c>
      <c r="F8" s="21">
        <f t="shared" si="0"/>
        <v>1.9664351851851856E-3</v>
      </c>
      <c r="G8" s="8">
        <v>0</v>
      </c>
      <c r="H8" s="8">
        <v>0</v>
      </c>
      <c r="I8" s="8">
        <v>5</v>
      </c>
      <c r="J8" s="8">
        <v>0</v>
      </c>
      <c r="K8" s="8">
        <v>5</v>
      </c>
      <c r="L8" s="8">
        <v>5</v>
      </c>
      <c r="M8" s="4">
        <f t="shared" si="1"/>
        <v>2.140046296296297E-3</v>
      </c>
      <c r="N8" s="6"/>
      <c r="O8" s="5">
        <v>2.0833333333333301E-2</v>
      </c>
      <c r="P8" s="5">
        <v>2.2688657407407411E-2</v>
      </c>
      <c r="Q8" s="5">
        <f>P8-O8</f>
        <v>1.8553240740741099E-3</v>
      </c>
      <c r="R8" s="8">
        <v>0</v>
      </c>
      <c r="S8" s="8">
        <v>0</v>
      </c>
      <c r="T8" s="8">
        <v>0</v>
      </c>
      <c r="U8" s="8">
        <v>0</v>
      </c>
      <c r="V8" s="8">
        <v>5</v>
      </c>
      <c r="W8" s="8">
        <v>0</v>
      </c>
      <c r="X8" s="4">
        <f>IF(T(Q8)="",Q8+(SUM(R8:W8))*0.0000115740740740741,T(Q8))</f>
        <v>1.9131944444444804E-3</v>
      </c>
      <c r="Y8" s="12"/>
      <c r="Z8" s="3">
        <f t="shared" si="2"/>
        <v>1.9131944444444804E-3</v>
      </c>
      <c r="AA8" s="13"/>
      <c r="AB8" s="5">
        <v>3.2638888888888891E-2</v>
      </c>
      <c r="AC8" s="5">
        <v>3.4921296296296298E-2</v>
      </c>
      <c r="AD8" s="3">
        <f t="shared" si="3"/>
        <v>2.2824074074074066E-3</v>
      </c>
      <c r="AE8" s="12"/>
      <c r="AF8" s="3">
        <f t="shared" si="4"/>
        <v>4.195601851851887E-3</v>
      </c>
      <c r="AG8" s="2">
        <f t="shared" si="5"/>
        <v>5</v>
      </c>
    </row>
    <row r="9" spans="2:33" ht="15.75" x14ac:dyDescent="0.25">
      <c r="B9" s="9">
        <v>104</v>
      </c>
      <c r="C9" s="14" t="s">
        <v>34</v>
      </c>
      <c r="D9" s="21">
        <v>8.3333333333333402E-3</v>
      </c>
      <c r="E9" s="21">
        <v>1.0064814814814816E-2</v>
      </c>
      <c r="F9" s="21">
        <f t="shared" si="0"/>
        <v>1.7314814814814762E-3</v>
      </c>
      <c r="G9" s="8">
        <v>0</v>
      </c>
      <c r="H9" s="8">
        <v>50</v>
      </c>
      <c r="I9" s="8">
        <v>0</v>
      </c>
      <c r="J9" s="8">
        <v>0</v>
      </c>
      <c r="K9" s="8">
        <v>50</v>
      </c>
      <c r="L9" s="8">
        <v>0</v>
      </c>
      <c r="M9" s="4">
        <f t="shared" si="1"/>
        <v>2.8888888888888862E-3</v>
      </c>
      <c r="N9" s="6"/>
      <c r="O9" s="5">
        <v>2.361111111111111E-2</v>
      </c>
      <c r="P9" s="5">
        <v>2.5481481481481483E-2</v>
      </c>
      <c r="Q9" s="5">
        <f>P9-O9</f>
        <v>1.8703703703703729E-3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4">
        <f>IF(T(Q9)="",Q9+(SUM(R9:W9))*0.0000115740740740741,T(Q9))</f>
        <v>1.8703703703703729E-3</v>
      </c>
      <c r="Y9" s="12"/>
      <c r="Z9" s="3">
        <f t="shared" si="2"/>
        <v>1.8703703703703729E-3</v>
      </c>
      <c r="AA9" s="13"/>
      <c r="AB9" s="5">
        <v>3.6805555555555598E-2</v>
      </c>
      <c r="AC9" s="5">
        <v>3.95E-2</v>
      </c>
      <c r="AD9" s="3">
        <f t="shared" si="3"/>
        <v>2.6944444444444021E-3</v>
      </c>
      <c r="AE9" s="12"/>
      <c r="AF9" s="3">
        <f t="shared" si="4"/>
        <v>4.5648148148147751E-3</v>
      </c>
      <c r="AG9" s="2">
        <f t="shared" si="5"/>
        <v>6</v>
      </c>
    </row>
    <row r="10" spans="2:33" ht="15" x14ac:dyDescent="0.2">
      <c r="AB10" s="17"/>
      <c r="AC10" s="17"/>
    </row>
    <row r="11" spans="2:33" x14ac:dyDescent="0.2">
      <c r="E11" s="22"/>
    </row>
    <row r="12" spans="2:33" x14ac:dyDescent="0.2">
      <c r="B12" s="10"/>
      <c r="C12" s="10"/>
      <c r="D12" s="10"/>
    </row>
    <row r="13" spans="2:33" x14ac:dyDescent="0.2">
      <c r="B13" s="10"/>
      <c r="C13" s="11"/>
      <c r="D13" s="10"/>
    </row>
    <row r="14" spans="2:33" x14ac:dyDescent="0.2">
      <c r="B14" s="19" t="s">
        <v>28</v>
      </c>
      <c r="C14" s="20">
        <v>1.2731481481481483E-3</v>
      </c>
      <c r="D14" s="10"/>
    </row>
    <row r="15" spans="2:33" x14ac:dyDescent="0.2">
      <c r="B15" s="19" t="s">
        <v>29</v>
      </c>
      <c r="C15" s="20">
        <v>2.7777777777777779E-3</v>
      </c>
      <c r="D15" s="10"/>
    </row>
    <row r="16" spans="2:33" x14ac:dyDescent="0.2">
      <c r="B16" s="10"/>
      <c r="C16" s="10"/>
      <c r="D16" s="10"/>
    </row>
    <row r="17" spans="2:4" x14ac:dyDescent="0.2">
      <c r="B17" s="10"/>
      <c r="C17" s="10"/>
      <c r="D17" s="10"/>
    </row>
    <row r="18" spans="2:4" x14ac:dyDescent="0.2">
      <c r="B18" s="10"/>
      <c r="C18" s="10"/>
      <c r="D18" s="10"/>
    </row>
    <row r="19" spans="2:4" x14ac:dyDescent="0.2">
      <c r="B19" s="10"/>
      <c r="C19" s="11"/>
      <c r="D19" s="10"/>
    </row>
    <row r="20" spans="2:4" x14ac:dyDescent="0.2">
      <c r="B20" s="10"/>
      <c r="C20" s="10"/>
      <c r="D20" s="10"/>
    </row>
    <row r="21" spans="2:4" x14ac:dyDescent="0.2">
      <c r="B21" s="10"/>
      <c r="C21" s="10"/>
      <c r="D21" s="10"/>
    </row>
    <row r="22" spans="2:4" x14ac:dyDescent="0.2">
      <c r="B22" s="10"/>
      <c r="C22" s="10"/>
      <c r="D22" s="10"/>
    </row>
    <row r="23" spans="2:4" x14ac:dyDescent="0.2">
      <c r="B23" s="10"/>
      <c r="C23" s="11"/>
      <c r="D23" s="10"/>
    </row>
    <row r="24" spans="2:4" x14ac:dyDescent="0.2">
      <c r="B24" s="10"/>
      <c r="C24" s="10"/>
      <c r="D24" s="10"/>
    </row>
    <row r="25" spans="2:4" x14ac:dyDescent="0.2">
      <c r="B25" s="10"/>
      <c r="C25" s="10"/>
      <c r="D25" s="10"/>
    </row>
    <row r="26" spans="2:4" x14ac:dyDescent="0.2">
      <c r="B26" s="10"/>
      <c r="C26" s="10"/>
      <c r="D26" s="10"/>
    </row>
  </sheetData>
  <sortState ref="B4:AG9">
    <sortCondition ref="AG4:AG9"/>
  </sortState>
  <mergeCells count="8">
    <mergeCell ref="AB2:AD2"/>
    <mergeCell ref="AF2:AG2"/>
    <mergeCell ref="B2:B3"/>
    <mergeCell ref="D2:F2"/>
    <mergeCell ref="G2:I2"/>
    <mergeCell ref="J2:L2"/>
    <mergeCell ref="O2:Q2"/>
    <mergeCell ref="R2:W2"/>
  </mergeCells>
  <conditionalFormatting sqref="AB10:AC10 AB4:AB9">
    <cfRule type="expression" dxfId="17" priority="22">
      <formula>"NEBO(M7&gt;2;M7&lt;1)"</formula>
    </cfRule>
  </conditionalFormatting>
  <conditionalFormatting sqref="Q4">
    <cfRule type="expression" dxfId="16" priority="18">
      <formula>"NEBO(M7&gt;2;M7&lt;1)"</formula>
    </cfRule>
  </conditionalFormatting>
  <conditionalFormatting sqref="Q4">
    <cfRule type="expression" dxfId="15" priority="17">
      <formula>"NEBO(M7&gt;2;M7&lt;1)"</formula>
    </cfRule>
  </conditionalFormatting>
  <conditionalFormatting sqref="Q4:Q9">
    <cfRule type="cellIs" dxfId="14" priority="23" operator="greaterThan">
      <formula>$C$15</formula>
    </cfRule>
    <cfRule type="cellIs" dxfId="13" priority="24" operator="lessThan">
      <formula>$C$14</formula>
    </cfRule>
  </conditionalFormatting>
  <conditionalFormatting sqref="G4:L9">
    <cfRule type="cellIs" dxfId="12" priority="12" operator="equal">
      <formula>50</formula>
    </cfRule>
    <cfRule type="cellIs" dxfId="11" priority="13" operator="equal">
      <formula>5</formula>
    </cfRule>
  </conditionalFormatting>
  <conditionalFormatting sqref="R4:W9">
    <cfRule type="cellIs" dxfId="10" priority="10" operator="equal">
      <formula>50</formula>
    </cfRule>
    <cfRule type="cellIs" dxfId="9" priority="11" operator="equal">
      <formula>5</formula>
    </cfRule>
  </conditionalFormatting>
  <conditionalFormatting sqref="D4:E9">
    <cfRule type="expression" dxfId="8" priority="9">
      <formula>"NEBO(M7&gt;2;M7&lt;1)"</formula>
    </cfRule>
  </conditionalFormatting>
  <conditionalFormatting sqref="O4:O9">
    <cfRule type="expression" dxfId="7" priority="8">
      <formula>"NEBO(M7&gt;2;M7&lt;1)"</formula>
    </cfRule>
  </conditionalFormatting>
  <conditionalFormatting sqref="F4:F9">
    <cfRule type="expression" dxfId="6" priority="7">
      <formula>"NEBO(M7&gt;2;M7&lt;1)"</formula>
    </cfRule>
  </conditionalFormatting>
  <conditionalFormatting sqref="O8 O4:O6">
    <cfRule type="expression" dxfId="5" priority="6">
      <formula>"NEBO(M7&gt;2;M7&lt;1)"</formula>
    </cfRule>
  </conditionalFormatting>
  <conditionalFormatting sqref="P4:P5">
    <cfRule type="expression" dxfId="4" priority="5">
      <formula>"NEBO(M7&gt;2;M7&lt;1)"</formula>
    </cfRule>
  </conditionalFormatting>
  <conditionalFormatting sqref="P5">
    <cfRule type="expression" dxfId="3" priority="4">
      <formula>"NEBO(M7&gt;2;M7&lt;1)"</formula>
    </cfRule>
  </conditionalFormatting>
  <conditionalFormatting sqref="P6:P9">
    <cfRule type="expression" dxfId="2" priority="3">
      <formula>"NEBO(M7&gt;2;M7&lt;1)"</formula>
    </cfRule>
  </conditionalFormatting>
  <conditionalFormatting sqref="P7 P9">
    <cfRule type="expression" dxfId="1" priority="2">
      <formula>"NEBO(M7&gt;2;M7&lt;1)"</formula>
    </cfRule>
  </conditionalFormatting>
  <conditionalFormatting sqref="AC4:AC9">
    <cfRule type="expression" dxfId="0" priority="1">
      <formula>"NEBO(M7&gt;2;M7&lt;1)"</formula>
    </cfRule>
  </conditionalFormatting>
  <dataValidations disablePrompts="1" count="1">
    <dataValidation type="list" allowBlank="1" showInputMessage="1" showErrorMessage="1" sqref="G4:L9 R4:W9" xr:uid="{00000000-0002-0000-0100-000000000000}">
      <formula1>"0,5,50"</formula1>
    </dataValidation>
  </dataValidations>
  <pageMargins left="0.19685039370078741" right="0.19685039370078741" top="0.6692913385826772" bottom="0.27559055118110237" header="0" footer="0"/>
  <pageSetup paperSize="9" orientation="landscape" r:id="rId1"/>
  <headerFooter alignWithMargins="0">
    <oddHeader>&amp;C&amp;14XIX. Ročnínk Závodu posádek HZS na raftových člunech
24.6.2017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9"/>
  <sheetViews>
    <sheetView workbookViewId="0">
      <selection activeCell="K12" sqref="K12"/>
    </sheetView>
  </sheetViews>
  <sheetFormatPr defaultRowHeight="12.75" x14ac:dyDescent="0.2"/>
  <cols>
    <col min="2" max="2" width="28.7109375" customWidth="1"/>
  </cols>
  <sheetData>
    <row r="1" spans="1:4" ht="20.25" x14ac:dyDescent="0.3">
      <c r="A1" s="7"/>
      <c r="B1" s="18" t="s">
        <v>30</v>
      </c>
      <c r="C1" s="1"/>
      <c r="D1" s="1"/>
    </row>
    <row r="2" spans="1:4" ht="15.75" x14ac:dyDescent="0.25">
      <c r="A2" s="25" t="s">
        <v>1</v>
      </c>
      <c r="B2" s="1"/>
      <c r="C2" s="24" t="s">
        <v>6</v>
      </c>
      <c r="D2" s="24"/>
    </row>
    <row r="3" spans="1:4" x14ac:dyDescent="0.2">
      <c r="A3" s="26"/>
      <c r="B3" s="15" t="s">
        <v>7</v>
      </c>
      <c r="C3" s="15" t="s">
        <v>11</v>
      </c>
      <c r="D3" s="15" t="s">
        <v>13</v>
      </c>
    </row>
    <row r="4" spans="1:4" ht="15.75" x14ac:dyDescent="0.25">
      <c r="A4" s="9">
        <v>106</v>
      </c>
      <c r="B4" s="14" t="s">
        <v>35</v>
      </c>
      <c r="C4" s="3">
        <v>3.4618055555554906E-3</v>
      </c>
      <c r="D4" s="2">
        <v>1</v>
      </c>
    </row>
    <row r="5" spans="1:4" ht="15.75" x14ac:dyDescent="0.25">
      <c r="A5" s="9">
        <v>103</v>
      </c>
      <c r="B5" s="14" t="s">
        <v>33</v>
      </c>
      <c r="C5" s="3">
        <v>3.6909722222222344E-3</v>
      </c>
      <c r="D5" s="2">
        <v>2</v>
      </c>
    </row>
    <row r="6" spans="1:4" ht="15.75" x14ac:dyDescent="0.25">
      <c r="A6" s="9">
        <v>101</v>
      </c>
      <c r="B6" s="14" t="s">
        <v>36</v>
      </c>
      <c r="C6" s="3">
        <v>3.9513888888888932E-3</v>
      </c>
      <c r="D6" s="2">
        <v>3</v>
      </c>
    </row>
    <row r="7" spans="1:4" ht="15.75" x14ac:dyDescent="0.25">
      <c r="A7" s="9">
        <v>105</v>
      </c>
      <c r="B7" s="14" t="s">
        <v>20</v>
      </c>
      <c r="C7" s="3">
        <v>3.9583333333333198E-3</v>
      </c>
      <c r="D7" s="2">
        <v>4</v>
      </c>
    </row>
    <row r="8" spans="1:4" ht="15.75" x14ac:dyDescent="0.25">
      <c r="A8" s="9">
        <v>102</v>
      </c>
      <c r="B8" s="14" t="s">
        <v>23</v>
      </c>
      <c r="C8" s="3">
        <v>4.195601851851887E-3</v>
      </c>
      <c r="D8" s="2">
        <v>5</v>
      </c>
    </row>
    <row r="9" spans="1:4" ht="15.75" x14ac:dyDescent="0.25">
      <c r="A9" s="9">
        <v>104</v>
      </c>
      <c r="B9" s="14" t="s">
        <v>34</v>
      </c>
      <c r="C9" s="3">
        <v>4.5648148148147751E-3</v>
      </c>
      <c r="D9" s="2">
        <v>6</v>
      </c>
    </row>
  </sheetData>
  <mergeCells count="2">
    <mergeCell ref="C2:D2"/>
    <mergeCell ref="A2:A3"/>
  </mergeCells>
  <pageMargins left="0.7" right="0.7" top="0.78740157499999996" bottom="0.7874015749999999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6"/>
  <sheetViews>
    <sheetView tabSelected="1" zoomScaleNormal="100" workbookViewId="0">
      <selection activeCell="E16" sqref="E16"/>
    </sheetView>
  </sheetViews>
  <sheetFormatPr defaultRowHeight="12.75" x14ac:dyDescent="0.2"/>
  <cols>
    <col min="2" max="2" width="30.42578125" bestFit="1" customWidth="1"/>
    <col min="3" max="3" width="1.85546875" customWidth="1"/>
  </cols>
  <sheetData>
    <row r="1" spans="1:5" ht="20.25" x14ac:dyDescent="0.3">
      <c r="A1" s="7"/>
      <c r="B1" s="18" t="s">
        <v>0</v>
      </c>
      <c r="C1" s="1"/>
      <c r="D1" s="1"/>
      <c r="E1" s="1"/>
    </row>
    <row r="2" spans="1:5" ht="15.75" x14ac:dyDescent="0.25">
      <c r="A2" s="25" t="s">
        <v>1</v>
      </c>
      <c r="B2" s="1"/>
      <c r="C2" s="1"/>
      <c r="D2" s="24" t="s">
        <v>6</v>
      </c>
      <c r="E2" s="24"/>
    </row>
    <row r="3" spans="1:5" x14ac:dyDescent="0.2">
      <c r="A3" s="26"/>
      <c r="B3" s="15" t="s">
        <v>7</v>
      </c>
      <c r="C3" s="15"/>
      <c r="D3" s="15" t="s">
        <v>11</v>
      </c>
      <c r="E3" s="15" t="s">
        <v>13</v>
      </c>
    </row>
    <row r="4" spans="1:5" ht="15.75" x14ac:dyDescent="0.25">
      <c r="A4" s="9">
        <v>14</v>
      </c>
      <c r="B4" s="14" t="s">
        <v>35</v>
      </c>
      <c r="C4" s="12"/>
      <c r="D4" s="3">
        <v>3.4618055555554993E-3</v>
      </c>
      <c r="E4" s="2">
        <v>1</v>
      </c>
    </row>
    <row r="5" spans="1:5" ht="15.75" x14ac:dyDescent="0.25">
      <c r="A5" s="9">
        <v>5</v>
      </c>
      <c r="B5" s="14" t="s">
        <v>15</v>
      </c>
      <c r="C5" s="12"/>
      <c r="D5" s="3">
        <v>3.7152777777777878E-3</v>
      </c>
      <c r="E5" s="2">
        <v>2</v>
      </c>
    </row>
    <row r="6" spans="1:5" ht="15.75" x14ac:dyDescent="0.25">
      <c r="A6" s="9">
        <v>7</v>
      </c>
      <c r="B6" s="14" t="s">
        <v>16</v>
      </c>
      <c r="C6" s="12"/>
      <c r="D6" s="3">
        <v>3.7361111111110998E-3</v>
      </c>
      <c r="E6" s="2">
        <v>3</v>
      </c>
    </row>
    <row r="7" spans="1:5" ht="15.75" x14ac:dyDescent="0.25">
      <c r="A7" s="9">
        <v>1</v>
      </c>
      <c r="B7" s="14" t="s">
        <v>18</v>
      </c>
      <c r="C7" s="12"/>
      <c r="D7" s="3">
        <v>3.8831018518518481E-3</v>
      </c>
      <c r="E7" s="2">
        <v>4</v>
      </c>
    </row>
    <row r="8" spans="1:5" ht="15.75" x14ac:dyDescent="0.25">
      <c r="A8" s="9">
        <v>8</v>
      </c>
      <c r="B8" s="14" t="s">
        <v>17</v>
      </c>
      <c r="C8" s="12"/>
      <c r="D8" s="3">
        <v>3.903935185185196E-3</v>
      </c>
      <c r="E8" s="2">
        <v>5</v>
      </c>
    </row>
    <row r="9" spans="1:5" ht="15.75" x14ac:dyDescent="0.25">
      <c r="A9" s="9">
        <v>9</v>
      </c>
      <c r="B9" s="14" t="s">
        <v>19</v>
      </c>
      <c r="C9" s="12"/>
      <c r="D9" s="3">
        <v>3.9178240740741551E-3</v>
      </c>
      <c r="E9" s="2">
        <v>6</v>
      </c>
    </row>
    <row r="10" spans="1:5" ht="15.75" x14ac:dyDescent="0.25">
      <c r="A10" s="9">
        <v>11</v>
      </c>
      <c r="B10" s="14" t="s">
        <v>20</v>
      </c>
      <c r="C10" s="12"/>
      <c r="D10" s="3">
        <v>3.9745370370370646E-3</v>
      </c>
      <c r="E10" s="2">
        <v>7</v>
      </c>
    </row>
    <row r="11" spans="1:5" ht="15.75" x14ac:dyDescent="0.25">
      <c r="A11" s="9">
        <v>13</v>
      </c>
      <c r="B11" s="14" t="s">
        <v>21</v>
      </c>
      <c r="C11" s="12"/>
      <c r="D11" s="3">
        <v>4.0949074074073761E-3</v>
      </c>
      <c r="E11" s="2">
        <v>8</v>
      </c>
    </row>
    <row r="12" spans="1:5" ht="15.75" x14ac:dyDescent="0.25">
      <c r="A12" s="9">
        <v>2</v>
      </c>
      <c r="B12" s="14" t="s">
        <v>22</v>
      </c>
      <c r="C12" s="12"/>
      <c r="D12" s="3">
        <v>4.1724537037037043E-3</v>
      </c>
      <c r="E12" s="2">
        <v>9</v>
      </c>
    </row>
    <row r="13" spans="1:5" ht="15.75" x14ac:dyDescent="0.25">
      <c r="A13" s="9">
        <v>3</v>
      </c>
      <c r="B13" s="14" t="s">
        <v>23</v>
      </c>
      <c r="C13" s="12"/>
      <c r="D13" s="3">
        <v>4.2002314814814376E-3</v>
      </c>
      <c r="E13" s="2">
        <v>10</v>
      </c>
    </row>
    <row r="14" spans="1:5" ht="15.75" x14ac:dyDescent="0.25">
      <c r="A14" s="9">
        <v>12</v>
      </c>
      <c r="B14" s="14" t="s">
        <v>24</v>
      </c>
      <c r="C14" s="12"/>
      <c r="D14" s="3">
        <v>4.3634259259259234E-3</v>
      </c>
      <c r="E14" s="2">
        <v>11</v>
      </c>
    </row>
    <row r="15" spans="1:5" ht="15.75" x14ac:dyDescent="0.25">
      <c r="A15" s="9">
        <v>4</v>
      </c>
      <c r="B15" s="14" t="s">
        <v>25</v>
      </c>
      <c r="C15" s="12"/>
      <c r="D15" s="3">
        <v>6.4490740740740793E-3</v>
      </c>
      <c r="E15" s="2">
        <v>12</v>
      </c>
    </row>
    <row r="16" spans="1:5" ht="15.75" x14ac:dyDescent="0.25">
      <c r="A16" s="9">
        <v>10</v>
      </c>
      <c r="B16" s="14" t="s">
        <v>27</v>
      </c>
      <c r="C16" s="12"/>
      <c r="D16" s="3" t="s">
        <v>26</v>
      </c>
      <c r="E16" s="3" t="s">
        <v>26</v>
      </c>
    </row>
  </sheetData>
  <mergeCells count="2">
    <mergeCell ref="D2:E2"/>
    <mergeCell ref="A2:A3"/>
  </mergeCells>
  <pageMargins left="0.7" right="0.7" top="0.78740157499999996" bottom="0.78740157499999996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R4 21</vt:lpstr>
      <vt:lpstr>R6 21</vt:lpstr>
      <vt:lpstr>Rafty R6</vt:lpstr>
      <vt:lpstr>Rafty R4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Jiří Rýpar</cp:lastModifiedBy>
  <cp:revision/>
  <dcterms:created xsi:type="dcterms:W3CDTF">2014-06-12T10:12:03Z</dcterms:created>
  <dcterms:modified xsi:type="dcterms:W3CDTF">2021-09-04T13:20:12Z</dcterms:modified>
</cp:coreProperties>
</file>