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lomcikl\Desktop\Výsledky\"/>
    </mc:Choice>
  </mc:AlternateContent>
  <bookViews>
    <workbookView xWindow="0" yWindow="0" windowWidth="23040" windowHeight="8832"/>
  </bookViews>
  <sheets>
    <sheet name="100  jednotlivci" sheetId="1" r:id="rId1"/>
  </sheets>
  <externalReferences>
    <externalReference r:id="rId2"/>
  </externalReferences>
  <definedNames>
    <definedName name="_xlnm._FilterDatabase" localSheetId="0" hidden="1">'100  jednotlivci'!$A$3:$T$72</definedName>
    <definedName name="_xlnm.Print_Titles" localSheetId="0">'100  jednotlivci'!$1:$3</definedName>
    <definedName name="_xlnm.Print_Area" localSheetId="0">'100  jednotlivci'!$D$1:$M$72</definedName>
  </definedNames>
  <calcPr calcId="162913"/>
</workbook>
</file>

<file path=xl/calcChain.xml><?xml version="1.0" encoding="utf-8"?>
<calcChain xmlns="http://schemas.openxmlformats.org/spreadsheetml/2006/main">
  <c r="M72" i="1" l="1"/>
  <c r="L72" i="1"/>
  <c r="G72" i="1"/>
  <c r="F72" i="1"/>
  <c r="M71" i="1"/>
  <c r="L71" i="1"/>
  <c r="G71" i="1"/>
  <c r="F71" i="1"/>
  <c r="M70" i="1"/>
  <c r="L70" i="1"/>
  <c r="G70" i="1"/>
  <c r="F70" i="1"/>
  <c r="M69" i="1"/>
  <c r="L69" i="1"/>
  <c r="G69" i="1"/>
  <c r="F69" i="1"/>
  <c r="M68" i="1"/>
  <c r="L68" i="1"/>
  <c r="G68" i="1"/>
  <c r="F68" i="1"/>
  <c r="M67" i="1"/>
  <c r="L67" i="1"/>
  <c r="G67" i="1"/>
  <c r="F67" i="1"/>
  <c r="M66" i="1"/>
  <c r="L66" i="1"/>
  <c r="G66" i="1"/>
  <c r="F66" i="1"/>
  <c r="M65" i="1"/>
  <c r="L65" i="1"/>
  <c r="G65" i="1"/>
  <c r="F65" i="1"/>
  <c r="M64" i="1"/>
  <c r="L64" i="1"/>
  <c r="G64" i="1"/>
  <c r="F64" i="1"/>
  <c r="M63" i="1"/>
  <c r="L63" i="1"/>
  <c r="G63" i="1"/>
  <c r="F63" i="1"/>
  <c r="M62" i="1"/>
  <c r="L62" i="1"/>
  <c r="G62" i="1"/>
  <c r="F62" i="1"/>
  <c r="M61" i="1"/>
  <c r="L61" i="1"/>
  <c r="G61" i="1"/>
  <c r="F61" i="1"/>
  <c r="M60" i="1"/>
  <c r="L60" i="1"/>
  <c r="G60" i="1"/>
  <c r="F60" i="1"/>
  <c r="M59" i="1"/>
  <c r="L59" i="1"/>
  <c r="G59" i="1"/>
  <c r="F59" i="1"/>
  <c r="M58" i="1"/>
  <c r="L58" i="1"/>
  <c r="G58" i="1"/>
  <c r="F58" i="1"/>
  <c r="M57" i="1"/>
  <c r="L57" i="1"/>
  <c r="G57" i="1"/>
  <c r="F57" i="1"/>
  <c r="M56" i="1"/>
  <c r="L56" i="1"/>
  <c r="G56" i="1"/>
  <c r="F56" i="1"/>
  <c r="M55" i="1"/>
  <c r="L55" i="1"/>
  <c r="G55" i="1"/>
  <c r="F55" i="1"/>
  <c r="M54" i="1"/>
  <c r="L54" i="1"/>
  <c r="G54" i="1"/>
  <c r="F54" i="1"/>
  <c r="M53" i="1"/>
  <c r="L53" i="1"/>
  <c r="G53" i="1"/>
  <c r="F53" i="1"/>
  <c r="M52" i="1"/>
  <c r="L52" i="1"/>
  <c r="G52" i="1"/>
  <c r="F52" i="1"/>
  <c r="M51" i="1"/>
  <c r="L51" i="1"/>
  <c r="G51" i="1"/>
  <c r="F51" i="1"/>
  <c r="M50" i="1"/>
  <c r="L50" i="1"/>
  <c r="G50" i="1"/>
  <c r="F50" i="1"/>
  <c r="L49" i="1"/>
  <c r="G49" i="1"/>
  <c r="F49" i="1"/>
  <c r="L48" i="1"/>
  <c r="G48" i="1"/>
  <c r="F48" i="1"/>
  <c r="M47" i="1"/>
  <c r="L47" i="1"/>
  <c r="G47" i="1"/>
  <c r="F47" i="1"/>
  <c r="L46" i="1"/>
  <c r="G46" i="1"/>
  <c r="F46" i="1"/>
  <c r="M45" i="1"/>
  <c r="L45" i="1"/>
  <c r="G45" i="1"/>
  <c r="F45" i="1"/>
  <c r="L44" i="1"/>
  <c r="G44" i="1"/>
  <c r="F44" i="1"/>
  <c r="L43" i="1"/>
  <c r="G43" i="1"/>
  <c r="F43" i="1"/>
  <c r="M42" i="1"/>
  <c r="L42" i="1"/>
  <c r="G42" i="1"/>
  <c r="F42" i="1"/>
  <c r="M41" i="1"/>
  <c r="L41" i="1"/>
  <c r="G41" i="1"/>
  <c r="F41" i="1"/>
  <c r="M40" i="1"/>
  <c r="L40" i="1"/>
  <c r="G40" i="1"/>
  <c r="F40" i="1"/>
  <c r="M39" i="1"/>
  <c r="L39" i="1"/>
  <c r="G39" i="1"/>
  <c r="F39" i="1"/>
  <c r="L38" i="1"/>
  <c r="G38" i="1"/>
  <c r="F38" i="1"/>
  <c r="M37" i="1"/>
  <c r="L37" i="1"/>
  <c r="G37" i="1"/>
  <c r="F37" i="1"/>
  <c r="M36" i="1"/>
  <c r="L36" i="1"/>
  <c r="G36" i="1"/>
  <c r="F36" i="1"/>
  <c r="M35" i="1"/>
  <c r="L35" i="1"/>
  <c r="G35" i="1"/>
  <c r="F35" i="1"/>
  <c r="M34" i="1"/>
  <c r="L34" i="1"/>
  <c r="G34" i="1"/>
  <c r="F34" i="1"/>
  <c r="M33" i="1"/>
  <c r="L33" i="1"/>
  <c r="G33" i="1"/>
  <c r="F33" i="1"/>
  <c r="M32" i="1"/>
  <c r="L32" i="1"/>
  <c r="G32" i="1"/>
  <c r="F32" i="1"/>
  <c r="M31" i="1"/>
  <c r="L31" i="1"/>
  <c r="G31" i="1"/>
  <c r="F31" i="1"/>
  <c r="M30" i="1"/>
  <c r="L30" i="1"/>
  <c r="G30" i="1"/>
  <c r="F30" i="1"/>
  <c r="M29" i="1"/>
  <c r="L29" i="1"/>
  <c r="G29" i="1"/>
  <c r="F29" i="1"/>
  <c r="M28" i="1"/>
  <c r="L28" i="1"/>
  <c r="G28" i="1"/>
  <c r="F28" i="1"/>
  <c r="M27" i="1"/>
  <c r="L27" i="1"/>
  <c r="G27" i="1"/>
  <c r="F27" i="1"/>
  <c r="M26" i="1"/>
  <c r="L26" i="1"/>
  <c r="G26" i="1"/>
  <c r="F26" i="1"/>
  <c r="M25" i="1"/>
  <c r="L25" i="1"/>
  <c r="G25" i="1"/>
  <c r="F25" i="1"/>
  <c r="M24" i="1"/>
  <c r="L24" i="1"/>
  <c r="G24" i="1"/>
  <c r="F24" i="1"/>
  <c r="M23" i="1"/>
  <c r="L23" i="1"/>
  <c r="G23" i="1"/>
  <c r="F23" i="1"/>
  <c r="M22" i="1"/>
  <c r="L22" i="1"/>
  <c r="G22" i="1"/>
  <c r="F22" i="1"/>
  <c r="M21" i="1"/>
  <c r="L21" i="1"/>
  <c r="G21" i="1"/>
  <c r="F21" i="1"/>
  <c r="M20" i="1"/>
  <c r="L20" i="1"/>
  <c r="G20" i="1"/>
  <c r="F20" i="1"/>
  <c r="M19" i="1"/>
  <c r="L19" i="1"/>
  <c r="G19" i="1"/>
  <c r="F19" i="1"/>
  <c r="M18" i="1"/>
  <c r="L18" i="1"/>
  <c r="G18" i="1"/>
  <c r="F18" i="1"/>
  <c r="M17" i="1"/>
  <c r="L17" i="1"/>
  <c r="G17" i="1"/>
  <c r="F17" i="1"/>
  <c r="M16" i="1"/>
  <c r="L16" i="1"/>
  <c r="G16" i="1"/>
  <c r="F16" i="1"/>
  <c r="M15" i="1"/>
  <c r="L15" i="1"/>
  <c r="G15" i="1"/>
  <c r="F15" i="1"/>
  <c r="M14" i="1"/>
  <c r="L14" i="1"/>
  <c r="G14" i="1"/>
  <c r="F14" i="1"/>
  <c r="M13" i="1"/>
  <c r="L13" i="1"/>
  <c r="G13" i="1"/>
  <c r="F13" i="1"/>
  <c r="M12" i="1"/>
  <c r="L12" i="1"/>
  <c r="G12" i="1"/>
  <c r="F12" i="1"/>
  <c r="M11" i="1"/>
  <c r="L11" i="1"/>
  <c r="G11" i="1"/>
  <c r="F11" i="1"/>
  <c r="L10" i="1"/>
  <c r="G10" i="1"/>
  <c r="F10" i="1"/>
  <c r="M9" i="1"/>
  <c r="L9" i="1"/>
  <c r="G9" i="1"/>
  <c r="F9" i="1"/>
  <c r="M8" i="1"/>
  <c r="L8" i="1"/>
  <c r="G8" i="1"/>
  <c r="F8" i="1"/>
  <c r="M7" i="1"/>
  <c r="L7" i="1"/>
  <c r="G7" i="1"/>
  <c r="F7" i="1"/>
  <c r="M6" i="1"/>
  <c r="L6" i="1"/>
  <c r="G6" i="1"/>
  <c r="F6" i="1"/>
  <c r="M5" i="1"/>
  <c r="L5" i="1"/>
  <c r="G5" i="1"/>
  <c r="F5" i="1"/>
  <c r="M4" i="1"/>
  <c r="L4" i="1"/>
  <c r="G4" i="1"/>
  <c r="F4" i="1"/>
</calcChain>
</file>

<file path=xl/sharedStrings.xml><?xml version="1.0" encoding="utf-8"?>
<sst xmlns="http://schemas.openxmlformats.org/spreadsheetml/2006/main" count="102" uniqueCount="15">
  <si>
    <t>Rozběh</t>
  </si>
  <si>
    <t>Dráha</t>
  </si>
  <si>
    <t>Startov. číslo</t>
  </si>
  <si>
    <t>čd</t>
  </si>
  <si>
    <t>Start.číslo</t>
  </si>
  <si>
    <t>Družstvo</t>
  </si>
  <si>
    <t>Čas I.pokus</t>
  </si>
  <si>
    <t>Čas II.pokus</t>
  </si>
  <si>
    <t>Platný čas</t>
  </si>
  <si>
    <t>Pořadí</t>
  </si>
  <si>
    <t>a</t>
  </si>
  <si>
    <t>X</t>
  </si>
  <si>
    <t>N</t>
  </si>
  <si>
    <t>b</t>
  </si>
  <si>
    <t xml:space="preserve">   Běh na 100 m s překážkami 14. června 2017 - Nymburk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</si>
</sst>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0"/>
      <name val="Arial CE"/>
      <family val="2"/>
      <charset val="238"/>
    </font>
    <font>
      <sz val="16"/>
      <name val="Arial CE"/>
      <family val="2"/>
      <charset val="238"/>
    </font>
    <font>
      <sz val="10"/>
      <name val="Arial"/>
      <family val="2"/>
      <charset val="238"/>
    </font>
    <font>
      <sz val="14"/>
      <color rgb="FFFF0000"/>
      <name val="Arial CE"/>
      <family val="2"/>
      <charset val="238"/>
    </font>
    <font>
      <sz val="12"/>
      <name val="Arial CE"/>
      <family val="2"/>
      <charset val="238"/>
    </font>
    <font>
      <sz val="12"/>
      <name val="Arial CE"/>
      <charset val="238"/>
    </font>
    <font>
      <sz val="10"/>
      <color indexed="10"/>
      <name val="Arial CE"/>
      <charset val="238"/>
    </font>
    <font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57">
    <xf numFmtId="0" fontId="0" fillId="0" borderId="0" xfId="0"/>
    <xf numFmtId="0" fontId="2" fillId="0" borderId="0" xfId="1" applyFont="1"/>
    <xf numFmtId="0" fontId="6" fillId="3" borderId="0" xfId="1" applyFont="1" applyFill="1"/>
    <xf numFmtId="0" fontId="3" fillId="0" borderId="0" xfId="1" applyFont="1"/>
    <xf numFmtId="0" fontId="3" fillId="3" borderId="8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1" fillId="0" borderId="0" xfId="1"/>
    <xf numFmtId="2" fontId="7" fillId="3" borderId="7" xfId="1" applyNumberFormat="1" applyFont="1" applyFill="1" applyBorder="1" applyAlignment="1">
      <alignment horizontal="center"/>
    </xf>
    <xf numFmtId="2" fontId="7" fillId="3" borderId="8" xfId="1" applyNumberFormat="1" applyFont="1" applyFill="1" applyBorder="1" applyAlignment="1">
      <alignment horizontal="center"/>
    </xf>
    <xf numFmtId="0" fontId="7" fillId="0" borderId="0" xfId="1" applyFont="1" applyBorder="1" applyAlignment="1">
      <alignment horizontal="center"/>
    </xf>
    <xf numFmtId="2" fontId="8" fillId="3" borderId="7" xfId="1" applyNumberFormat="1" applyFont="1" applyFill="1" applyBorder="1" applyAlignment="1">
      <alignment horizontal="center"/>
    </xf>
    <xf numFmtId="0" fontId="7" fillId="3" borderId="7" xfId="1" applyFont="1" applyFill="1" applyBorder="1" applyAlignment="1">
      <alignment horizontal="center"/>
    </xf>
    <xf numFmtId="0" fontId="7" fillId="0" borderId="0" xfId="1" applyNumberFormat="1" applyFont="1" applyBorder="1" applyAlignment="1">
      <alignment horizontal="center"/>
    </xf>
    <xf numFmtId="2" fontId="1" fillId="0" borderId="0" xfId="1" applyNumberFormat="1"/>
    <xf numFmtId="0" fontId="9" fillId="0" borderId="0" xfId="1" applyFont="1"/>
    <xf numFmtId="0" fontId="10" fillId="0" borderId="0" xfId="1" applyFont="1" applyBorder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center"/>
    </xf>
    <xf numFmtId="2" fontId="7" fillId="0" borderId="0" xfId="1" applyNumberFormat="1" applyFont="1" applyFill="1" applyBorder="1" applyAlignment="1">
      <alignment horizontal="center"/>
    </xf>
    <xf numFmtId="2" fontId="8" fillId="0" borderId="0" xfId="1" applyNumberFormat="1" applyFont="1" applyFill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7" fillId="3" borderId="8" xfId="1" applyFont="1" applyFill="1" applyBorder="1" applyAlignment="1">
      <alignment horizontal="center"/>
    </xf>
    <xf numFmtId="0" fontId="7" fillId="3" borderId="8" xfId="1" applyFont="1" applyFill="1" applyBorder="1" applyAlignment="1">
      <alignment horizontal="left"/>
    </xf>
    <xf numFmtId="2" fontId="7" fillId="3" borderId="8" xfId="1" applyNumberFormat="1" applyFont="1" applyFill="1" applyBorder="1" applyAlignment="1">
      <alignment horizontal="left"/>
    </xf>
    <xf numFmtId="0" fontId="7" fillId="4" borderId="8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left"/>
    </xf>
    <xf numFmtId="2" fontId="7" fillId="4" borderId="7" xfId="1" applyNumberFormat="1" applyFont="1" applyFill="1" applyBorder="1" applyAlignment="1">
      <alignment horizontal="center"/>
    </xf>
    <xf numFmtId="2" fontId="7" fillId="4" borderId="8" xfId="1" applyNumberFormat="1" applyFont="1" applyFill="1" applyBorder="1" applyAlignment="1">
      <alignment horizontal="center"/>
    </xf>
    <xf numFmtId="0" fontId="7" fillId="5" borderId="8" xfId="1" applyFont="1" applyFill="1" applyBorder="1" applyAlignment="1">
      <alignment horizontal="center"/>
    </xf>
    <xf numFmtId="0" fontId="7" fillId="5" borderId="8" xfId="1" applyFont="1" applyFill="1" applyBorder="1" applyAlignment="1">
      <alignment horizontal="left"/>
    </xf>
    <xf numFmtId="2" fontId="7" fillId="5" borderId="7" xfId="1" applyNumberFormat="1" applyFont="1" applyFill="1" applyBorder="1" applyAlignment="1">
      <alignment horizontal="center"/>
    </xf>
    <xf numFmtId="2" fontId="7" fillId="5" borderId="8" xfId="1" applyNumberFormat="1" applyFont="1" applyFill="1" applyBorder="1" applyAlignment="1">
      <alignment horizontal="center"/>
    </xf>
    <xf numFmtId="0" fontId="7" fillId="6" borderId="8" xfId="1" applyFont="1" applyFill="1" applyBorder="1" applyAlignment="1">
      <alignment horizontal="center"/>
    </xf>
    <xf numFmtId="0" fontId="7" fillId="6" borderId="8" xfId="1" applyFont="1" applyFill="1" applyBorder="1" applyAlignment="1">
      <alignment horizontal="left"/>
    </xf>
    <xf numFmtId="2" fontId="7" fillId="6" borderId="7" xfId="1" applyNumberFormat="1" applyFont="1" applyFill="1" applyBorder="1" applyAlignment="1">
      <alignment horizontal="center"/>
    </xf>
    <xf numFmtId="2" fontId="7" fillId="6" borderId="8" xfId="1" applyNumberFormat="1" applyFont="1" applyFill="1" applyBorder="1" applyAlignment="1">
      <alignment horizontal="center"/>
    </xf>
    <xf numFmtId="0" fontId="4" fillId="3" borderId="3" xfId="1" applyFont="1" applyFill="1" applyBorder="1" applyAlignment="1">
      <alignment horizontal="left"/>
    </xf>
    <xf numFmtId="0" fontId="4" fillId="3" borderId="4" xfId="1" applyFont="1" applyFill="1" applyBorder="1"/>
    <xf numFmtId="0" fontId="4" fillId="3" borderId="4" xfId="1" applyFont="1" applyFill="1" applyBorder="1" applyAlignment="1">
      <alignment horizontal="center"/>
    </xf>
    <xf numFmtId="0" fontId="4" fillId="3" borderId="5" xfId="1" applyFont="1" applyFill="1" applyBorder="1"/>
    <xf numFmtId="0" fontId="3" fillId="3" borderId="7" xfId="1" applyFont="1" applyFill="1" applyBorder="1" applyAlignment="1">
      <alignment horizontal="center"/>
    </xf>
    <xf numFmtId="0" fontId="7" fillId="3" borderId="9" xfId="1" applyFont="1" applyFill="1" applyBorder="1" applyAlignment="1">
      <alignment horizontal="center"/>
    </xf>
    <xf numFmtId="0" fontId="7" fillId="3" borderId="0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 textRotation="90"/>
    </xf>
    <xf numFmtId="0" fontId="5" fillId="0" borderId="2" xfId="2" applyFont="1" applyBorder="1" applyAlignment="1">
      <alignment horizontal="center" vertical="center" textRotation="90"/>
    </xf>
    <xf numFmtId="0" fontId="5" fillId="0" borderId="6" xfId="2" applyFont="1" applyBorder="1" applyAlignment="1">
      <alignment horizontal="center" vertical="center" textRotation="90"/>
    </xf>
    <xf numFmtId="0" fontId="5" fillId="0" borderId="2" xfId="2" applyBorder="1" applyAlignment="1">
      <alignment horizontal="center" vertical="center" textRotation="90"/>
    </xf>
    <xf numFmtId="0" fontId="5" fillId="0" borderId="6" xfId="2" applyBorder="1" applyAlignment="1">
      <alignment horizontal="center" vertical="center" textRotation="90"/>
    </xf>
    <xf numFmtId="0" fontId="3" fillId="3" borderId="1" xfId="1" applyFont="1" applyFill="1" applyBorder="1" applyAlignment="1">
      <alignment horizontal="center" vertical="center" textRotation="90" wrapText="1"/>
    </xf>
    <xf numFmtId="0" fontId="5" fillId="3" borderId="2" xfId="2" applyFill="1" applyBorder="1" applyAlignment="1">
      <alignment horizontal="center" vertical="center" textRotation="90" wrapText="1"/>
    </xf>
    <xf numFmtId="0" fontId="5" fillId="3" borderId="6" xfId="2" applyFill="1" applyBorder="1" applyAlignment="1">
      <alignment horizontal="center" vertical="center" textRotation="90" wrapText="1"/>
    </xf>
    <xf numFmtId="0" fontId="4" fillId="3" borderId="9" xfId="1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0" fontId="4" fillId="3" borderId="10" xfId="1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S%202017%20Startovka%20opravy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ěž a 100m "/>
      <sheetName val="Soutěžící"/>
      <sheetName val="Věž"/>
      <sheetName val="100  jednotlivci"/>
      <sheetName val="100  družstva"/>
      <sheetName val="Štafety družstva"/>
      <sheetName val="PÚ HZS"/>
      <sheetName val="Kon.DRUŽSTVA HZS"/>
      <sheetName val="Hlasatelé"/>
      <sheetName val="Technická skupina"/>
      <sheetName val="List1"/>
      <sheetName val="Dvojboj"/>
    </sheetNames>
    <sheetDataSet>
      <sheetData sheetId="0"/>
      <sheetData sheetId="1">
        <row r="3">
          <cell r="C3" t="str">
            <v>HZS Mělník</v>
          </cell>
          <cell r="D3" t="str">
            <v>STEINZ Miroslav</v>
          </cell>
          <cell r="H3" t="str">
            <v>HZS Beroun</v>
          </cell>
          <cell r="I3" t="str">
            <v>NOVOTNÝ Lukáš</v>
          </cell>
        </row>
        <row r="4">
          <cell r="D4" t="str">
            <v>KRUMPHANZL Josef</v>
          </cell>
          <cell r="I4" t="str">
            <v>MAYER Pavel</v>
          </cell>
        </row>
        <row r="5">
          <cell r="D5" t="str">
            <v>POVOLNÝ Petr</v>
          </cell>
          <cell r="I5" t="str">
            <v>KABÁT Tomáš</v>
          </cell>
        </row>
        <row r="6">
          <cell r="D6" t="str">
            <v>PAPAJIK Michal</v>
          </cell>
          <cell r="I6" t="str">
            <v>KŮŘIL Martin</v>
          </cell>
        </row>
        <row r="7">
          <cell r="D7" t="str">
            <v>VOZÁB Tomáš</v>
          </cell>
          <cell r="I7" t="str">
            <v>ŠTĚPÁNEK Vojtěch</v>
          </cell>
        </row>
        <row r="8">
          <cell r="D8" t="str">
            <v>LANDA Daniel</v>
          </cell>
          <cell r="I8" t="str">
            <v>CÍSAŘ Petr</v>
          </cell>
        </row>
        <row r="9">
          <cell r="D9" t="str">
            <v>JEDLIČKA Jan</v>
          </cell>
          <cell r="I9" t="str">
            <v>ENDRŠT Jan</v>
          </cell>
        </row>
        <row r="10">
          <cell r="D10" t="str">
            <v>NĚMEC Ondřej</v>
          </cell>
          <cell r="I10" t="str">
            <v>SLÁDEK Tomáš</v>
          </cell>
        </row>
        <row r="11">
          <cell r="C11" t="str">
            <v>HZS Nymburk</v>
          </cell>
          <cell r="H11" t="str">
            <v>HZS Benešov</v>
          </cell>
          <cell r="I11" t="str">
            <v>KIRCHNER Petr</v>
          </cell>
        </row>
        <row r="12">
          <cell r="D12" t="str">
            <v>TRNKA Miroslav</v>
          </cell>
          <cell r="I12" t="str">
            <v>JEŽEK Miloš</v>
          </cell>
        </row>
        <row r="13">
          <cell r="D13" t="str">
            <v>SIXTA Petr</v>
          </cell>
          <cell r="I13" t="str">
            <v>FIALA Ivan</v>
          </cell>
        </row>
        <row r="14">
          <cell r="D14" t="str">
            <v>ŠIMÁČEK Michal</v>
          </cell>
          <cell r="I14" t="str">
            <v>HRUŠKA Ondřej</v>
          </cell>
        </row>
        <row r="15">
          <cell r="D15" t="str">
            <v>VÍZNER Milan</v>
          </cell>
          <cell r="I15" t="str">
            <v>BERÁNEK Jan</v>
          </cell>
        </row>
        <row r="16">
          <cell r="D16" t="str">
            <v>KUBÁNEK Lukáš</v>
          </cell>
          <cell r="I16" t="str">
            <v>SYSEL David</v>
          </cell>
        </row>
        <row r="17">
          <cell r="D17" t="str">
            <v>VALENTA Martin</v>
          </cell>
          <cell r="I17" t="str">
            <v>WÁCLAVÍK Jakub</v>
          </cell>
        </row>
        <row r="18">
          <cell r="D18" t="str">
            <v>SAJFRT Václav</v>
          </cell>
          <cell r="I18" t="str">
            <v>MÍKA Hynek</v>
          </cell>
        </row>
        <row r="19">
          <cell r="C19" t="str">
            <v>HZS Kladno</v>
          </cell>
          <cell r="D19" t="str">
            <v>GAŠPER Vladimír</v>
          </cell>
          <cell r="H19" t="str">
            <v>HZS Příbram</v>
          </cell>
          <cell r="I19" t="str">
            <v>DUŠEK Miloš</v>
          </cell>
        </row>
        <row r="20">
          <cell r="D20" t="str">
            <v>Mařík Jakub</v>
          </cell>
          <cell r="I20" t="str">
            <v>ŠÍDLO Jiří</v>
          </cell>
        </row>
        <row r="21">
          <cell r="D21" t="str">
            <v>DVOŘÁK Ladislav</v>
          </cell>
          <cell r="I21" t="str">
            <v>JANOUŠEK Matěj</v>
          </cell>
        </row>
        <row r="22">
          <cell r="D22" t="str">
            <v>RICHTER Matěj</v>
          </cell>
          <cell r="I22" t="str">
            <v>STANÉK Zbyněk</v>
          </cell>
        </row>
        <row r="23">
          <cell r="D23" t="str">
            <v>LEDVINKA Zdeněk</v>
          </cell>
          <cell r="I23" t="str">
            <v>NOVÝ Tomáš</v>
          </cell>
        </row>
        <row r="24">
          <cell r="D24" t="str">
            <v>KUŠKA Petr</v>
          </cell>
          <cell r="I24" t="str">
            <v>LACHMAN Jan</v>
          </cell>
        </row>
        <row r="25">
          <cell r="D25" t="str">
            <v>VONDRA Martin</v>
          </cell>
          <cell r="I25" t="str">
            <v>MAŇAS Pavel</v>
          </cell>
        </row>
        <row r="26">
          <cell r="D26" t="str">
            <v>STOKLASA Adam</v>
          </cell>
          <cell r="I26" t="str">
            <v>PRŮŠA Michal</v>
          </cell>
        </row>
        <row r="27">
          <cell r="C27" t="str">
            <v>HZS Mladá Boleslav</v>
          </cell>
          <cell r="D27" t="str">
            <v>BÁRTA Radek</v>
          </cell>
          <cell r="H27" t="str">
            <v>HZS Kolín</v>
          </cell>
          <cell r="I27" t="str">
            <v>ŘEBÍČEK Jaroslav</v>
          </cell>
        </row>
        <row r="28">
          <cell r="D28" t="str">
            <v>NOVOTNÝ Lukáš</v>
          </cell>
          <cell r="I28" t="str">
            <v>FILIP Vladislav</v>
          </cell>
        </row>
        <row r="29">
          <cell r="D29" t="str">
            <v>ČAPEK Josef</v>
          </cell>
          <cell r="I29" t="str">
            <v>HEJDUK Zdeněk</v>
          </cell>
        </row>
        <row r="30">
          <cell r="D30" t="str">
            <v>ŠTRYNCL Petr</v>
          </cell>
          <cell r="I30" t="str">
            <v>NĚMČOK Jan</v>
          </cell>
        </row>
        <row r="31">
          <cell r="D31" t="str">
            <v>VANÍČEK Václav</v>
          </cell>
          <cell r="I31" t="str">
            <v>KADLEC Jan</v>
          </cell>
        </row>
        <row r="32">
          <cell r="D32" t="str">
            <v>FUKSA Petr</v>
          </cell>
          <cell r="I32" t="str">
            <v>ŠRÁMEK Radek</v>
          </cell>
        </row>
        <row r="33">
          <cell r="I33" t="str">
            <v>ČEŠPIVA Aleš</v>
          </cell>
        </row>
        <row r="34">
          <cell r="D34" t="str">
            <v>VODSEĎÁLEK Tadeáš</v>
          </cell>
        </row>
        <row r="35">
          <cell r="C35" t="str">
            <v>HZS Kutná Hora</v>
          </cell>
          <cell r="D35" t="str">
            <v>DOLEŽAL Jan</v>
          </cell>
        </row>
        <row r="36">
          <cell r="D36" t="str">
            <v>NEKVINDA Jakub</v>
          </cell>
        </row>
        <row r="37">
          <cell r="D37" t="str">
            <v>VLACH Josef</v>
          </cell>
        </row>
        <row r="38">
          <cell r="D38" t="str">
            <v>VIKTORA Martin</v>
          </cell>
        </row>
        <row r="39">
          <cell r="D39" t="str">
            <v>TŮMA Milan</v>
          </cell>
        </row>
        <row r="40">
          <cell r="D40" t="str">
            <v>ŘÍHA Václav</v>
          </cell>
        </row>
        <row r="41">
          <cell r="D41" t="str">
            <v>ŘÍHA Jan</v>
          </cell>
        </row>
        <row r="42">
          <cell r="D42" t="str">
            <v>ALBRECHT Luboš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79"/>
  <sheetViews>
    <sheetView tabSelected="1" topLeftCell="D1" workbookViewId="0">
      <selection activeCell="Q10" sqref="Q10"/>
    </sheetView>
  </sheetViews>
  <sheetFormatPr defaultColWidth="9.109375" defaultRowHeight="15" x14ac:dyDescent="0.25"/>
  <cols>
    <col min="1" max="1" width="2" style="6" hidden="1" customWidth="1"/>
    <col min="2" max="2" width="4.88671875" style="6" hidden="1" customWidth="1"/>
    <col min="3" max="3" width="3.33203125" style="21" hidden="1" customWidth="1"/>
    <col min="4" max="4" width="6.44140625" style="6" customWidth="1"/>
    <col min="5" max="5" width="5.5546875" style="6" customWidth="1"/>
    <col min="6" max="6" width="21.109375" style="6" customWidth="1"/>
    <col min="7" max="7" width="25.88671875" style="22" bestFit="1" customWidth="1"/>
    <col min="8" max="8" width="13.44140625" style="6" customWidth="1"/>
    <col min="9" max="9" width="13.44140625" style="6" hidden="1" customWidth="1"/>
    <col min="10" max="10" width="14.109375" style="6" customWidth="1"/>
    <col min="11" max="11" width="14.109375" style="6" hidden="1" customWidth="1"/>
    <col min="12" max="12" width="12.6640625" style="6" customWidth="1"/>
    <col min="13" max="13" width="10.109375" style="23" customWidth="1"/>
    <col min="14" max="14" width="8.88671875" style="23" customWidth="1"/>
    <col min="15" max="19" width="9.109375" style="6"/>
    <col min="20" max="20" width="8.6640625" style="6" customWidth="1"/>
    <col min="21" max="16384" width="9.109375" style="6"/>
  </cols>
  <sheetData>
    <row r="1" spans="1:15" s="1" customFormat="1" ht="20.399999999999999" x14ac:dyDescent="0.35">
      <c r="B1" s="46" t="s">
        <v>0</v>
      </c>
      <c r="C1" s="46" t="s">
        <v>1</v>
      </c>
      <c r="D1" s="51" t="s">
        <v>2</v>
      </c>
      <c r="E1" s="51" t="s">
        <v>3</v>
      </c>
      <c r="F1" s="54" t="s">
        <v>14</v>
      </c>
      <c r="G1" s="55"/>
      <c r="H1" s="55"/>
      <c r="I1" s="55"/>
      <c r="J1" s="55"/>
      <c r="K1" s="55"/>
      <c r="L1" s="55"/>
      <c r="M1" s="56"/>
      <c r="N1" s="2"/>
    </row>
    <row r="2" spans="1:15" s="1" customFormat="1" ht="6.75" customHeight="1" x14ac:dyDescent="0.35">
      <c r="B2" s="47"/>
      <c r="C2" s="49"/>
      <c r="D2" s="52"/>
      <c r="E2" s="52"/>
      <c r="F2" s="39"/>
      <c r="G2" s="40"/>
      <c r="H2" s="41"/>
      <c r="I2" s="40"/>
      <c r="J2" s="40"/>
      <c r="K2" s="42"/>
      <c r="L2" s="40"/>
      <c r="M2" s="42"/>
    </row>
    <row r="3" spans="1:15" s="3" customFormat="1" ht="22.5" customHeight="1" x14ac:dyDescent="0.25">
      <c r="B3" s="48"/>
      <c r="C3" s="50"/>
      <c r="D3" s="53" t="s">
        <v>4</v>
      </c>
      <c r="E3" s="53" t="s">
        <v>3</v>
      </c>
      <c r="F3" s="43" t="s">
        <v>5</v>
      </c>
      <c r="G3" s="43" t="s">
        <v>5</v>
      </c>
      <c r="H3" s="4" t="s">
        <v>6</v>
      </c>
      <c r="I3" s="4"/>
      <c r="J3" s="4" t="s">
        <v>7</v>
      </c>
      <c r="K3" s="4"/>
      <c r="L3" s="43" t="s">
        <v>8</v>
      </c>
      <c r="M3" s="4" t="s">
        <v>9</v>
      </c>
      <c r="N3" s="5"/>
    </row>
    <row r="4" spans="1:15" x14ac:dyDescent="0.25">
      <c r="A4" s="6" t="s">
        <v>10</v>
      </c>
      <c r="B4" s="24">
        <v>5</v>
      </c>
      <c r="C4" s="24">
        <v>4</v>
      </c>
      <c r="D4" s="35">
        <v>20</v>
      </c>
      <c r="E4" s="35">
        <v>5</v>
      </c>
      <c r="F4" s="36" t="str">
        <f>[1]Soutěžící!C35</f>
        <v>HZS Kutná Hora</v>
      </c>
      <c r="G4" s="36" t="str">
        <f>[1]Soutěžící!D38</f>
        <v>VIKTORA Martin</v>
      </c>
      <c r="H4" s="37">
        <v>18.579999999999998</v>
      </c>
      <c r="I4" s="37"/>
      <c r="J4" s="38">
        <v>17.239999999999998</v>
      </c>
      <c r="K4" s="38"/>
      <c r="L4" s="38">
        <f t="shared" ref="L4:L35" si="0">IF(H4&lt;J4,H4,J4)</f>
        <v>17.239999999999998</v>
      </c>
      <c r="M4" s="35">
        <f t="shared" ref="M4:M9" si="1">RANK($L4,$L$4:$L$72,1)</f>
        <v>1</v>
      </c>
      <c r="N4" s="9"/>
    </row>
    <row r="5" spans="1:15" x14ac:dyDescent="0.25">
      <c r="A5" s="6" t="s">
        <v>10</v>
      </c>
      <c r="B5" s="24">
        <v>3</v>
      </c>
      <c r="C5" s="24">
        <v>1</v>
      </c>
      <c r="D5" s="31">
        <v>9</v>
      </c>
      <c r="E5" s="31">
        <v>4</v>
      </c>
      <c r="F5" s="32" t="str">
        <f>[1]Soutěžící!C27</f>
        <v>HZS Mladá Boleslav</v>
      </c>
      <c r="G5" s="32" t="str">
        <f>[1]Soutěžící!D28</f>
        <v>NOVOTNÝ Lukáš</v>
      </c>
      <c r="H5" s="33">
        <v>18.04</v>
      </c>
      <c r="I5" s="33"/>
      <c r="J5" s="34" t="s">
        <v>12</v>
      </c>
      <c r="K5" s="34"/>
      <c r="L5" s="34">
        <f t="shared" si="0"/>
        <v>18.04</v>
      </c>
      <c r="M5" s="31">
        <f t="shared" si="1"/>
        <v>2</v>
      </c>
      <c r="N5" s="9"/>
    </row>
    <row r="6" spans="1:15" x14ac:dyDescent="0.25">
      <c r="A6" s="6" t="s">
        <v>10</v>
      </c>
      <c r="B6" s="24">
        <v>1</v>
      </c>
      <c r="C6" s="24">
        <v>4</v>
      </c>
      <c r="D6" s="27">
        <v>4</v>
      </c>
      <c r="E6" s="27">
        <v>4</v>
      </c>
      <c r="F6" s="28" t="str">
        <f>[1]Soutěžící!C27</f>
        <v>HZS Mladá Boleslav</v>
      </c>
      <c r="G6" s="28" t="str">
        <f>[1]Soutěžící!D27</f>
        <v>BÁRTA Radek</v>
      </c>
      <c r="H6" s="29">
        <v>18.239999999999998</v>
      </c>
      <c r="I6" s="29"/>
      <c r="J6" s="30" t="s">
        <v>12</v>
      </c>
      <c r="K6" s="30"/>
      <c r="L6" s="30">
        <f t="shared" si="0"/>
        <v>18.239999999999998</v>
      </c>
      <c r="M6" s="27">
        <f t="shared" si="1"/>
        <v>3</v>
      </c>
      <c r="N6" s="9"/>
    </row>
    <row r="7" spans="1:15" x14ac:dyDescent="0.25">
      <c r="A7" s="6" t="s">
        <v>10</v>
      </c>
      <c r="B7" s="24">
        <v>12</v>
      </c>
      <c r="C7" s="24">
        <v>2</v>
      </c>
      <c r="D7" s="24">
        <v>46</v>
      </c>
      <c r="E7" s="24">
        <v>7</v>
      </c>
      <c r="F7" s="25" t="str">
        <f>[1]Soutěžící!H11</f>
        <v>HZS Benešov</v>
      </c>
      <c r="G7" s="25" t="str">
        <f>[1]Soutěžící!I12</f>
        <v>JEŽEK Miloš</v>
      </c>
      <c r="H7" s="11">
        <v>18.25</v>
      </c>
      <c r="I7" s="11"/>
      <c r="J7" s="8">
        <v>19.04</v>
      </c>
      <c r="K7" s="8"/>
      <c r="L7" s="8">
        <f t="shared" si="0"/>
        <v>18.25</v>
      </c>
      <c r="M7" s="24">
        <f t="shared" si="1"/>
        <v>4</v>
      </c>
      <c r="N7" s="9"/>
    </row>
    <row r="8" spans="1:15" x14ac:dyDescent="0.25">
      <c r="A8" s="6" t="s">
        <v>10</v>
      </c>
      <c r="B8" s="24">
        <v>7</v>
      </c>
      <c r="C8" s="24">
        <v>1</v>
      </c>
      <c r="D8" s="24">
        <v>25</v>
      </c>
      <c r="E8" s="24">
        <v>5</v>
      </c>
      <c r="F8" s="25" t="str">
        <f>[1]Soutěžící!C35</f>
        <v>HZS Kutná Hora</v>
      </c>
      <c r="G8" s="25" t="str">
        <f>[1]Soutěžící!D39</f>
        <v>TŮMA Milan</v>
      </c>
      <c r="H8" s="7">
        <v>18.5</v>
      </c>
      <c r="I8" s="7"/>
      <c r="J8" s="8">
        <v>18.45</v>
      </c>
      <c r="K8" s="8"/>
      <c r="L8" s="8">
        <f t="shared" si="0"/>
        <v>18.45</v>
      </c>
      <c r="M8" s="24">
        <f t="shared" si="1"/>
        <v>5</v>
      </c>
      <c r="N8" s="9"/>
    </row>
    <row r="9" spans="1:15" x14ac:dyDescent="0.25">
      <c r="A9" s="6" t="s">
        <v>10</v>
      </c>
      <c r="B9" s="24">
        <v>17</v>
      </c>
      <c r="C9" s="24">
        <v>3</v>
      </c>
      <c r="D9" s="24">
        <v>67</v>
      </c>
      <c r="E9" s="24">
        <v>8</v>
      </c>
      <c r="F9" s="25" t="str">
        <f>[1]Soutěžící!H19</f>
        <v>HZS Příbram</v>
      </c>
      <c r="G9" s="25" t="str">
        <f>[1]Soutěžící!I25</f>
        <v>MAŇAS Pavel</v>
      </c>
      <c r="H9" s="10">
        <v>18.47</v>
      </c>
      <c r="I9" s="10"/>
      <c r="J9" s="8">
        <v>18.739999999999998</v>
      </c>
      <c r="K9" s="8"/>
      <c r="L9" s="8">
        <f t="shared" si="0"/>
        <v>18.47</v>
      </c>
      <c r="M9" s="24">
        <f t="shared" si="1"/>
        <v>6</v>
      </c>
      <c r="N9" s="9"/>
    </row>
    <row r="10" spans="1:15" x14ac:dyDescent="0.25">
      <c r="A10" s="6" t="s">
        <v>10</v>
      </c>
      <c r="B10" s="24">
        <v>13</v>
      </c>
      <c r="C10" s="24">
        <v>3</v>
      </c>
      <c r="D10" s="24">
        <v>51</v>
      </c>
      <c r="E10" s="24">
        <v>8</v>
      </c>
      <c r="F10" s="25" t="str">
        <f>[1]Soutěžící!H19</f>
        <v>HZS Příbram</v>
      </c>
      <c r="G10" s="25" t="str">
        <f>[1]Soutěžící!I21</f>
        <v>JANOUŠEK Matěj</v>
      </c>
      <c r="H10" s="10">
        <v>21.82</v>
      </c>
      <c r="I10" s="10"/>
      <c r="J10" s="8">
        <v>18.47</v>
      </c>
      <c r="K10" s="8"/>
      <c r="L10" s="8">
        <f t="shared" si="0"/>
        <v>18.47</v>
      </c>
      <c r="M10" s="24">
        <v>7</v>
      </c>
      <c r="N10" s="9"/>
    </row>
    <row r="11" spans="1:15" x14ac:dyDescent="0.25">
      <c r="A11" s="6" t="s">
        <v>10</v>
      </c>
      <c r="B11" s="24">
        <v>4</v>
      </c>
      <c r="C11" s="24">
        <v>3</v>
      </c>
      <c r="D11" s="24">
        <v>15</v>
      </c>
      <c r="E11" s="24">
        <v>5</v>
      </c>
      <c r="F11" s="25" t="str">
        <f>[1]Soutěžící!C35</f>
        <v>HZS Kutná Hora</v>
      </c>
      <c r="G11" s="25" t="str">
        <f>[1]Soutěžící!D37</f>
        <v>VLACH Josef</v>
      </c>
      <c r="H11" s="11">
        <v>18.54</v>
      </c>
      <c r="I11" s="11"/>
      <c r="J11" s="8">
        <v>18.579999999999998</v>
      </c>
      <c r="K11" s="8"/>
      <c r="L11" s="8">
        <f t="shared" si="0"/>
        <v>18.54</v>
      </c>
      <c r="M11" s="24">
        <f t="shared" ref="M11:M37" si="2">RANK($L11,$L$4:$L$72,1)</f>
        <v>8</v>
      </c>
      <c r="N11" s="12"/>
      <c r="O11" s="13"/>
    </row>
    <row r="12" spans="1:15" x14ac:dyDescent="0.25">
      <c r="A12" s="6" t="s">
        <v>10</v>
      </c>
      <c r="B12" s="24">
        <v>8</v>
      </c>
      <c r="C12" s="24">
        <v>2</v>
      </c>
      <c r="D12" s="24">
        <v>30</v>
      </c>
      <c r="E12" s="24">
        <v>5</v>
      </c>
      <c r="F12" s="25" t="str">
        <f>[1]Soutěžící!C35</f>
        <v>HZS Kutná Hora</v>
      </c>
      <c r="G12" s="25" t="str">
        <f>[1]Soutěžící!D40</f>
        <v>ŘÍHA Václav</v>
      </c>
      <c r="H12" s="11">
        <v>19.47</v>
      </c>
      <c r="I12" s="11"/>
      <c r="J12" s="8">
        <v>18.98</v>
      </c>
      <c r="K12" s="8"/>
      <c r="L12" s="8">
        <f t="shared" si="0"/>
        <v>18.98</v>
      </c>
      <c r="M12" s="24">
        <f t="shared" si="2"/>
        <v>9</v>
      </c>
      <c r="N12" s="9"/>
    </row>
    <row r="13" spans="1:15" x14ac:dyDescent="0.25">
      <c r="A13" s="6" t="s">
        <v>10</v>
      </c>
      <c r="B13" s="24">
        <v>11</v>
      </c>
      <c r="C13" s="24">
        <v>1</v>
      </c>
      <c r="D13" s="24">
        <v>41</v>
      </c>
      <c r="E13" s="24">
        <v>6</v>
      </c>
      <c r="F13" s="25" t="str">
        <f>[1]Soutěžící!H3</f>
        <v>HZS Beroun</v>
      </c>
      <c r="G13" s="25" t="str">
        <f>[1]Soutěžící!I3</f>
        <v>NOVOTNÝ Lukáš</v>
      </c>
      <c r="H13" s="7">
        <v>19.309999999999999</v>
      </c>
      <c r="I13" s="7"/>
      <c r="J13" s="8">
        <v>23.54</v>
      </c>
      <c r="K13" s="8"/>
      <c r="L13" s="8">
        <f t="shared" si="0"/>
        <v>19.309999999999999</v>
      </c>
      <c r="M13" s="24">
        <f t="shared" si="2"/>
        <v>10</v>
      </c>
      <c r="N13" s="9"/>
    </row>
    <row r="14" spans="1:15" x14ac:dyDescent="0.25">
      <c r="A14" s="6" t="s">
        <v>10</v>
      </c>
      <c r="B14" s="24">
        <v>15</v>
      </c>
      <c r="C14" s="24">
        <v>1</v>
      </c>
      <c r="D14" s="24">
        <v>57</v>
      </c>
      <c r="E14" s="24">
        <v>6</v>
      </c>
      <c r="F14" s="25" t="str">
        <f>[1]Soutěžící!H3</f>
        <v>HZS Beroun</v>
      </c>
      <c r="G14" s="25" t="str">
        <f>[1]Soutěžící!I7</f>
        <v>ŠTĚPÁNEK Vojtěch</v>
      </c>
      <c r="H14" s="7">
        <v>19.8</v>
      </c>
      <c r="I14" s="7"/>
      <c r="J14" s="8">
        <v>19.420000000000002</v>
      </c>
      <c r="K14" s="8"/>
      <c r="L14" s="8">
        <f t="shared" si="0"/>
        <v>19.420000000000002</v>
      </c>
      <c r="M14" s="24">
        <f t="shared" si="2"/>
        <v>11</v>
      </c>
      <c r="N14" s="12"/>
    </row>
    <row r="15" spans="1:15" x14ac:dyDescent="0.25">
      <c r="A15" s="6" t="s">
        <v>10</v>
      </c>
      <c r="B15" s="24">
        <v>17</v>
      </c>
      <c r="C15" s="24">
        <v>2</v>
      </c>
      <c r="D15" s="24">
        <v>66</v>
      </c>
      <c r="E15" s="24">
        <v>7</v>
      </c>
      <c r="F15" s="25" t="str">
        <f>[1]Soutěžící!H11</f>
        <v>HZS Benešov</v>
      </c>
      <c r="G15" s="26" t="str">
        <f>[1]Soutěžící!I17</f>
        <v>WÁCLAVÍK Jakub</v>
      </c>
      <c r="H15" s="7" t="s">
        <v>12</v>
      </c>
      <c r="I15" s="7"/>
      <c r="J15" s="8">
        <v>19.45</v>
      </c>
      <c r="K15" s="8"/>
      <c r="L15" s="8">
        <f t="shared" si="0"/>
        <v>19.45</v>
      </c>
      <c r="M15" s="24">
        <f t="shared" si="2"/>
        <v>12</v>
      </c>
      <c r="N15" s="9"/>
    </row>
    <row r="16" spans="1:15" x14ac:dyDescent="0.25">
      <c r="A16" s="6" t="s">
        <v>10</v>
      </c>
      <c r="B16" s="24">
        <v>14</v>
      </c>
      <c r="C16" s="24">
        <v>1</v>
      </c>
      <c r="D16" s="24">
        <v>53</v>
      </c>
      <c r="E16" s="24">
        <v>6</v>
      </c>
      <c r="F16" s="25" t="str">
        <f>[1]Soutěžící!H3</f>
        <v>HZS Beroun</v>
      </c>
      <c r="G16" s="25" t="str">
        <f>[1]Soutěžící!I6</f>
        <v>KŮŘIL Martin</v>
      </c>
      <c r="H16" s="11">
        <v>21.53</v>
      </c>
      <c r="I16" s="11"/>
      <c r="J16" s="8">
        <v>19.54</v>
      </c>
      <c r="K16" s="8"/>
      <c r="L16" s="8">
        <f t="shared" si="0"/>
        <v>19.54</v>
      </c>
      <c r="M16" s="24">
        <f t="shared" si="2"/>
        <v>13</v>
      </c>
      <c r="N16" s="9"/>
    </row>
    <row r="17" spans="1:17" x14ac:dyDescent="0.25">
      <c r="A17" s="6" t="s">
        <v>10</v>
      </c>
      <c r="B17" s="24">
        <v>13</v>
      </c>
      <c r="C17" s="24">
        <v>1</v>
      </c>
      <c r="D17" s="24">
        <v>49</v>
      </c>
      <c r="E17" s="24">
        <v>6</v>
      </c>
      <c r="F17" s="25" t="str">
        <f>[1]Soutěžící!H3</f>
        <v>HZS Beroun</v>
      </c>
      <c r="G17" s="25" t="str">
        <f>[1]Soutěžící!I5</f>
        <v>KABÁT Tomáš</v>
      </c>
      <c r="H17" s="7">
        <v>19.760000000000002</v>
      </c>
      <c r="I17" s="7"/>
      <c r="J17" s="8">
        <v>19.73</v>
      </c>
      <c r="K17" s="8"/>
      <c r="L17" s="8">
        <f t="shared" si="0"/>
        <v>19.73</v>
      </c>
      <c r="M17" s="24">
        <f t="shared" si="2"/>
        <v>14</v>
      </c>
      <c r="N17" s="12"/>
    </row>
    <row r="18" spans="1:17" x14ac:dyDescent="0.25">
      <c r="A18" s="6" t="s">
        <v>10</v>
      </c>
      <c r="B18" s="24">
        <v>1</v>
      </c>
      <c r="C18" s="24">
        <v>3</v>
      </c>
      <c r="D18" s="24">
        <v>3</v>
      </c>
      <c r="E18" s="24">
        <v>3</v>
      </c>
      <c r="F18" s="25" t="str">
        <f>[1]Soutěžící!C19</f>
        <v>HZS Kladno</v>
      </c>
      <c r="G18" s="25" t="str">
        <f>[1]Soutěžící!D19</f>
        <v>GAŠPER Vladimír</v>
      </c>
      <c r="H18" s="10">
        <v>20.37</v>
      </c>
      <c r="I18" s="10"/>
      <c r="J18" s="8">
        <v>19.82</v>
      </c>
      <c r="K18" s="8"/>
      <c r="L18" s="8">
        <f t="shared" si="0"/>
        <v>19.82</v>
      </c>
      <c r="M18" s="24">
        <f t="shared" si="2"/>
        <v>15</v>
      </c>
      <c r="N18" s="12"/>
    </row>
    <row r="19" spans="1:17" x14ac:dyDescent="0.25">
      <c r="A19" s="6" t="s">
        <v>10</v>
      </c>
      <c r="B19" s="24">
        <v>12</v>
      </c>
      <c r="C19" s="24">
        <v>1</v>
      </c>
      <c r="D19" s="24">
        <v>45</v>
      </c>
      <c r="E19" s="24">
        <v>6</v>
      </c>
      <c r="F19" s="25" t="str">
        <f>[1]Soutěžící!H3</f>
        <v>HZS Beroun</v>
      </c>
      <c r="G19" s="25" t="str">
        <f>[1]Soutěžící!I4</f>
        <v>MAYER Pavel</v>
      </c>
      <c r="H19" s="11">
        <v>19.98</v>
      </c>
      <c r="I19" s="11"/>
      <c r="J19" s="8">
        <v>19.84</v>
      </c>
      <c r="K19" s="8"/>
      <c r="L19" s="8">
        <f t="shared" si="0"/>
        <v>19.84</v>
      </c>
      <c r="M19" s="24">
        <f t="shared" si="2"/>
        <v>16</v>
      </c>
      <c r="N19" s="12"/>
      <c r="O19" s="13"/>
    </row>
    <row r="20" spans="1:17" x14ac:dyDescent="0.25">
      <c r="A20" s="6" t="s">
        <v>10</v>
      </c>
      <c r="B20" s="24">
        <v>14</v>
      </c>
      <c r="C20" s="24">
        <v>3</v>
      </c>
      <c r="D20" s="24">
        <v>55</v>
      </c>
      <c r="E20" s="24">
        <v>8</v>
      </c>
      <c r="F20" s="25" t="str">
        <f>[1]Soutěžící!H19</f>
        <v>HZS Příbram</v>
      </c>
      <c r="G20" s="25" t="str">
        <f>[1]Soutěžící!I22</f>
        <v>STANÉK Zbyněk</v>
      </c>
      <c r="H20" s="11">
        <v>20</v>
      </c>
      <c r="I20" s="11"/>
      <c r="J20" s="8">
        <v>22.34</v>
      </c>
      <c r="K20" s="8"/>
      <c r="L20" s="8">
        <f t="shared" si="0"/>
        <v>20</v>
      </c>
      <c r="M20" s="24">
        <f t="shared" si="2"/>
        <v>17</v>
      </c>
      <c r="N20" s="9"/>
    </row>
    <row r="21" spans="1:17" x14ac:dyDescent="0.25">
      <c r="A21" s="6" t="s">
        <v>10</v>
      </c>
      <c r="B21" s="24">
        <v>18</v>
      </c>
      <c r="C21" s="24">
        <v>3</v>
      </c>
      <c r="D21" s="24">
        <v>71</v>
      </c>
      <c r="E21" s="24">
        <v>8</v>
      </c>
      <c r="F21" s="25" t="str">
        <f>[1]Soutěžící!H19</f>
        <v>HZS Příbram</v>
      </c>
      <c r="G21" s="25" t="str">
        <f>[1]Soutěžící!I26</f>
        <v>PRŮŠA Michal</v>
      </c>
      <c r="H21" s="11">
        <v>20.07</v>
      </c>
      <c r="I21" s="11"/>
      <c r="J21" s="8" t="s">
        <v>11</v>
      </c>
      <c r="K21" s="8"/>
      <c r="L21" s="8">
        <f t="shared" si="0"/>
        <v>20.07</v>
      </c>
      <c r="M21" s="24">
        <f t="shared" si="2"/>
        <v>18</v>
      </c>
      <c r="N21" s="9"/>
    </row>
    <row r="22" spans="1:17" x14ac:dyDescent="0.25">
      <c r="A22" s="6" t="s">
        <v>10</v>
      </c>
      <c r="B22" s="24">
        <v>10</v>
      </c>
      <c r="C22" s="24">
        <v>4</v>
      </c>
      <c r="D22" s="24">
        <v>40</v>
      </c>
      <c r="E22" s="24">
        <v>5</v>
      </c>
      <c r="F22" s="25" t="str">
        <f>[1]Soutěžící!C35</f>
        <v>HZS Kutná Hora</v>
      </c>
      <c r="G22" s="25" t="str">
        <f>[1]Soutěžící!D42</f>
        <v>ALBRECHT Luboš</v>
      </c>
      <c r="H22" s="11">
        <v>20.100000000000001</v>
      </c>
      <c r="I22" s="11"/>
      <c r="J22" s="8">
        <v>20.309999999999999</v>
      </c>
      <c r="K22" s="8"/>
      <c r="L22" s="8">
        <f t="shared" si="0"/>
        <v>20.100000000000001</v>
      </c>
      <c r="M22" s="24">
        <f t="shared" si="2"/>
        <v>19</v>
      </c>
      <c r="N22" s="9"/>
    </row>
    <row r="23" spans="1:17" x14ac:dyDescent="0.25">
      <c r="A23" s="6" t="s">
        <v>10</v>
      </c>
      <c r="B23" s="24">
        <v>3</v>
      </c>
      <c r="C23" s="24">
        <v>2</v>
      </c>
      <c r="D23" s="24">
        <v>10</v>
      </c>
      <c r="E23" s="24">
        <v>5</v>
      </c>
      <c r="F23" s="25" t="str">
        <f>[1]Soutěžící!C35</f>
        <v>HZS Kutná Hora</v>
      </c>
      <c r="G23" s="26" t="str">
        <f>[1]Soutěžící!D36</f>
        <v>NEKVINDA Jakub</v>
      </c>
      <c r="H23" s="7">
        <v>21.21</v>
      </c>
      <c r="I23" s="7"/>
      <c r="J23" s="8">
        <v>20.12</v>
      </c>
      <c r="K23" s="8"/>
      <c r="L23" s="8">
        <f t="shared" si="0"/>
        <v>20.12</v>
      </c>
      <c r="M23" s="24">
        <f t="shared" si="2"/>
        <v>20</v>
      </c>
      <c r="N23" s="9"/>
    </row>
    <row r="24" spans="1:17" x14ac:dyDescent="0.25">
      <c r="A24" s="6" t="s">
        <v>10</v>
      </c>
      <c r="B24" s="24">
        <v>15</v>
      </c>
      <c r="C24" s="24">
        <v>2</v>
      </c>
      <c r="D24" s="24">
        <v>58</v>
      </c>
      <c r="E24" s="24">
        <v>7</v>
      </c>
      <c r="F24" s="25" t="str">
        <f>[1]Soutěžící!H11</f>
        <v>HZS Benešov</v>
      </c>
      <c r="G24" s="26" t="str">
        <f>[1]Soutěžící!I15</f>
        <v>BERÁNEK Jan</v>
      </c>
      <c r="H24" s="7">
        <v>20.5</v>
      </c>
      <c r="I24" s="7"/>
      <c r="J24" s="8" t="s">
        <v>12</v>
      </c>
      <c r="K24" s="8"/>
      <c r="L24" s="8">
        <f t="shared" si="0"/>
        <v>20.5</v>
      </c>
      <c r="M24" s="24">
        <f t="shared" si="2"/>
        <v>21</v>
      </c>
      <c r="N24" s="9"/>
    </row>
    <row r="25" spans="1:17" x14ac:dyDescent="0.25">
      <c r="A25" s="6" t="s">
        <v>10</v>
      </c>
      <c r="B25" s="24">
        <v>15</v>
      </c>
      <c r="C25" s="24">
        <v>3</v>
      </c>
      <c r="D25" s="24">
        <v>59</v>
      </c>
      <c r="E25" s="24">
        <v>8</v>
      </c>
      <c r="F25" s="25" t="str">
        <f>[1]Soutěžící!H19</f>
        <v>HZS Příbram</v>
      </c>
      <c r="G25" s="25" t="str">
        <f>[1]Soutěžící!I23</f>
        <v>NOVÝ Tomáš</v>
      </c>
      <c r="H25" s="10">
        <v>21.78</v>
      </c>
      <c r="I25" s="10"/>
      <c r="J25" s="8">
        <v>20.77</v>
      </c>
      <c r="K25" s="8"/>
      <c r="L25" s="8">
        <f t="shared" si="0"/>
        <v>20.77</v>
      </c>
      <c r="M25" s="24">
        <f t="shared" si="2"/>
        <v>22</v>
      </c>
      <c r="N25" s="12"/>
    </row>
    <row r="26" spans="1:17" x14ac:dyDescent="0.25">
      <c r="A26" s="6" t="s">
        <v>10</v>
      </c>
      <c r="B26" s="24">
        <v>2</v>
      </c>
      <c r="C26" s="24">
        <v>1</v>
      </c>
      <c r="D26" s="24">
        <v>5</v>
      </c>
      <c r="E26" s="24">
        <v>5</v>
      </c>
      <c r="F26" s="25" t="str">
        <f>[1]Soutěžící!C35</f>
        <v>HZS Kutná Hora</v>
      </c>
      <c r="G26" s="25" t="str">
        <f>[1]Soutěžící!D35</f>
        <v>DOLEŽAL Jan</v>
      </c>
      <c r="H26" s="11">
        <v>20.8</v>
      </c>
      <c r="I26" s="11"/>
      <c r="J26" s="8" t="s">
        <v>11</v>
      </c>
      <c r="K26" s="8"/>
      <c r="L26" s="8">
        <f t="shared" si="0"/>
        <v>20.8</v>
      </c>
      <c r="M26" s="24">
        <f t="shared" si="2"/>
        <v>23</v>
      </c>
      <c r="N26" s="9"/>
    </row>
    <row r="27" spans="1:17" x14ac:dyDescent="0.25">
      <c r="A27" s="6" t="s">
        <v>10</v>
      </c>
      <c r="B27" s="24">
        <v>3</v>
      </c>
      <c r="C27" s="24">
        <v>4</v>
      </c>
      <c r="D27" s="24">
        <v>12</v>
      </c>
      <c r="E27" s="24">
        <v>2</v>
      </c>
      <c r="F27" s="25" t="str">
        <f>[1]Soutěžící!C11</f>
        <v>HZS Nymburk</v>
      </c>
      <c r="G27" s="25" t="str">
        <f>[1]Soutěžící!D13</f>
        <v>SIXTA Petr</v>
      </c>
      <c r="H27" s="7">
        <v>23.29</v>
      </c>
      <c r="I27" s="7"/>
      <c r="J27" s="8">
        <v>20.81</v>
      </c>
      <c r="K27" s="8"/>
      <c r="L27" s="8">
        <f t="shared" si="0"/>
        <v>20.81</v>
      </c>
      <c r="M27" s="24">
        <f t="shared" si="2"/>
        <v>24</v>
      </c>
      <c r="N27" s="9"/>
      <c r="O27" s="13"/>
    </row>
    <row r="28" spans="1:17" x14ac:dyDescent="0.25">
      <c r="A28" s="6" t="s">
        <v>10</v>
      </c>
      <c r="B28" s="24">
        <v>10</v>
      </c>
      <c r="C28" s="24">
        <v>3</v>
      </c>
      <c r="D28" s="24">
        <v>39</v>
      </c>
      <c r="E28" s="24">
        <v>4</v>
      </c>
      <c r="F28" s="25" t="str">
        <f>[1]Soutěžící!C27</f>
        <v>HZS Mladá Boleslav</v>
      </c>
      <c r="G28" s="25" t="str">
        <f>[1]Soutěžící!D34</f>
        <v>VODSEĎÁLEK Tadeáš</v>
      </c>
      <c r="H28" s="11">
        <v>22.01</v>
      </c>
      <c r="I28" s="11"/>
      <c r="J28" s="8">
        <v>20.97</v>
      </c>
      <c r="K28" s="8"/>
      <c r="L28" s="8">
        <f t="shared" si="0"/>
        <v>20.97</v>
      </c>
      <c r="M28" s="24">
        <f t="shared" si="2"/>
        <v>25</v>
      </c>
      <c r="N28" s="9"/>
      <c r="Q28" s="14"/>
    </row>
    <row r="29" spans="1:17" x14ac:dyDescent="0.25">
      <c r="A29" s="6" t="s">
        <v>10</v>
      </c>
      <c r="B29" s="24">
        <v>11</v>
      </c>
      <c r="C29" s="24">
        <v>2</v>
      </c>
      <c r="D29" s="24">
        <v>42</v>
      </c>
      <c r="E29" s="24">
        <v>7</v>
      </c>
      <c r="F29" s="25" t="str">
        <f>[1]Soutěžící!H11</f>
        <v>HZS Benešov</v>
      </c>
      <c r="G29" s="26" t="str">
        <f>[1]Soutěžící!I11</f>
        <v>KIRCHNER Petr</v>
      </c>
      <c r="H29" s="7">
        <v>21.02</v>
      </c>
      <c r="I29" s="7"/>
      <c r="J29" s="8" t="s">
        <v>12</v>
      </c>
      <c r="K29" s="8"/>
      <c r="L29" s="8">
        <f t="shared" si="0"/>
        <v>21.02</v>
      </c>
      <c r="M29" s="24">
        <f t="shared" si="2"/>
        <v>26</v>
      </c>
      <c r="N29" s="44"/>
      <c r="O29" s="45"/>
    </row>
    <row r="30" spans="1:17" x14ac:dyDescent="0.25">
      <c r="A30" s="6" t="s">
        <v>10</v>
      </c>
      <c r="B30" s="24">
        <v>9</v>
      </c>
      <c r="C30" s="24">
        <v>3</v>
      </c>
      <c r="D30" s="24">
        <v>35</v>
      </c>
      <c r="E30" s="24">
        <v>5</v>
      </c>
      <c r="F30" s="25" t="str">
        <f>[1]Soutěžící!C35</f>
        <v>HZS Kutná Hora</v>
      </c>
      <c r="G30" s="25" t="str">
        <f>[1]Soutěžící!D41</f>
        <v>ŘÍHA Jan</v>
      </c>
      <c r="H30" s="10">
        <v>24.24</v>
      </c>
      <c r="I30" s="10"/>
      <c r="J30" s="8">
        <v>21.06</v>
      </c>
      <c r="K30" s="8"/>
      <c r="L30" s="8">
        <f t="shared" si="0"/>
        <v>21.06</v>
      </c>
      <c r="M30" s="24">
        <f t="shared" si="2"/>
        <v>27</v>
      </c>
      <c r="N30" s="9"/>
    </row>
    <row r="31" spans="1:17" x14ac:dyDescent="0.25">
      <c r="A31" s="6" t="s">
        <v>10</v>
      </c>
      <c r="B31" s="24">
        <v>2</v>
      </c>
      <c r="C31" s="24">
        <v>3</v>
      </c>
      <c r="D31" s="24">
        <v>7</v>
      </c>
      <c r="E31" s="24">
        <v>2</v>
      </c>
      <c r="F31" s="25" t="str">
        <f>[1]Soutěžící!C11</f>
        <v>HZS Nymburk</v>
      </c>
      <c r="G31" s="25" t="str">
        <f>[1]Soutěžící!D12</f>
        <v>TRNKA Miroslav</v>
      </c>
      <c r="H31" s="11">
        <v>22.13</v>
      </c>
      <c r="I31" s="11"/>
      <c r="J31" s="8">
        <v>21.13</v>
      </c>
      <c r="K31" s="8"/>
      <c r="L31" s="8">
        <f t="shared" si="0"/>
        <v>21.13</v>
      </c>
      <c r="M31" s="24">
        <f t="shared" si="2"/>
        <v>28</v>
      </c>
      <c r="N31" s="9"/>
    </row>
    <row r="32" spans="1:17" x14ac:dyDescent="0.25">
      <c r="A32" s="6" t="s">
        <v>10</v>
      </c>
      <c r="B32" s="24">
        <v>6</v>
      </c>
      <c r="C32" s="24">
        <v>3</v>
      </c>
      <c r="D32" s="24">
        <v>23</v>
      </c>
      <c r="E32" s="24">
        <v>3</v>
      </c>
      <c r="F32" s="25" t="str">
        <f>[1]Soutěžící!C19</f>
        <v>HZS Kladno</v>
      </c>
      <c r="G32" s="25" t="str">
        <f>[1]Soutěžící!D23</f>
        <v>LEDVINKA Zdeněk</v>
      </c>
      <c r="H32" s="11">
        <v>21.18</v>
      </c>
      <c r="I32" s="11"/>
      <c r="J32" s="8">
        <v>21.62</v>
      </c>
      <c r="K32" s="8"/>
      <c r="L32" s="8">
        <f t="shared" si="0"/>
        <v>21.18</v>
      </c>
      <c r="M32" s="24">
        <f t="shared" si="2"/>
        <v>29</v>
      </c>
      <c r="N32" s="9"/>
    </row>
    <row r="33" spans="1:15" x14ac:dyDescent="0.25">
      <c r="A33" s="6" t="s">
        <v>10</v>
      </c>
      <c r="B33" s="24">
        <v>8</v>
      </c>
      <c r="C33" s="24">
        <v>3</v>
      </c>
      <c r="D33" s="24">
        <v>31</v>
      </c>
      <c r="E33" s="24">
        <v>1</v>
      </c>
      <c r="F33" s="25" t="str">
        <f>[1]Soutěžící!C3</f>
        <v>HZS Mělník</v>
      </c>
      <c r="G33" s="25" t="str">
        <f>[1]Soutěžící!D9</f>
        <v>JEDLIČKA Jan</v>
      </c>
      <c r="H33" s="11">
        <v>23.92</v>
      </c>
      <c r="I33" s="11"/>
      <c r="J33" s="8">
        <v>21.72</v>
      </c>
      <c r="K33" s="8"/>
      <c r="L33" s="8">
        <f t="shared" si="0"/>
        <v>21.72</v>
      </c>
      <c r="M33" s="24">
        <f t="shared" si="2"/>
        <v>30</v>
      </c>
      <c r="N33" s="9"/>
    </row>
    <row r="34" spans="1:15" x14ac:dyDescent="0.25">
      <c r="A34" s="6" t="s">
        <v>10</v>
      </c>
      <c r="B34" s="24">
        <v>7</v>
      </c>
      <c r="C34" s="24">
        <v>3</v>
      </c>
      <c r="D34" s="24">
        <v>27</v>
      </c>
      <c r="E34" s="24">
        <v>2</v>
      </c>
      <c r="F34" s="25" t="str">
        <f>[1]Soutěžící!C11</f>
        <v>HZS Nymburk</v>
      </c>
      <c r="G34" s="26" t="str">
        <f>[1]Soutěžící!D16</f>
        <v>KUBÁNEK Lukáš</v>
      </c>
      <c r="H34" s="10">
        <v>22.5</v>
      </c>
      <c r="I34" s="10"/>
      <c r="J34" s="8">
        <v>21.89</v>
      </c>
      <c r="K34" s="8"/>
      <c r="L34" s="8">
        <f t="shared" si="0"/>
        <v>21.89</v>
      </c>
      <c r="M34" s="24">
        <f t="shared" si="2"/>
        <v>31</v>
      </c>
      <c r="N34" s="15"/>
    </row>
    <row r="35" spans="1:15" x14ac:dyDescent="0.25">
      <c r="A35" s="6" t="s">
        <v>10</v>
      </c>
      <c r="B35" s="24">
        <v>12</v>
      </c>
      <c r="C35" s="24">
        <v>4</v>
      </c>
      <c r="D35" s="24">
        <v>48</v>
      </c>
      <c r="E35" s="24">
        <v>9</v>
      </c>
      <c r="F35" s="25" t="str">
        <f>[1]Soutěžící!H27</f>
        <v>HZS Kolín</v>
      </c>
      <c r="G35" s="25" t="str">
        <f>[1]Soutěžící!I28</f>
        <v>FILIP Vladislav</v>
      </c>
      <c r="H35" s="11">
        <v>21.94</v>
      </c>
      <c r="I35" s="11"/>
      <c r="J35" s="8" t="s">
        <v>12</v>
      </c>
      <c r="K35" s="8"/>
      <c r="L35" s="8">
        <f t="shared" si="0"/>
        <v>21.94</v>
      </c>
      <c r="M35" s="24">
        <f t="shared" si="2"/>
        <v>32</v>
      </c>
      <c r="N35" s="12"/>
      <c r="O35" s="13"/>
    </row>
    <row r="36" spans="1:15" x14ac:dyDescent="0.25">
      <c r="A36" s="6" t="s">
        <v>10</v>
      </c>
      <c r="B36" s="24">
        <v>16</v>
      </c>
      <c r="C36" s="24">
        <v>2</v>
      </c>
      <c r="D36" s="24">
        <v>62</v>
      </c>
      <c r="E36" s="24">
        <v>7</v>
      </c>
      <c r="F36" s="25" t="str">
        <f>[1]Soutěžící!H11</f>
        <v>HZS Benešov</v>
      </c>
      <c r="G36" s="25" t="str">
        <f>[1]Soutěžící!I16</f>
        <v>SYSEL David</v>
      </c>
      <c r="H36" s="11">
        <v>21.99</v>
      </c>
      <c r="I36" s="11"/>
      <c r="J36" s="8">
        <v>29.16</v>
      </c>
      <c r="K36" s="8"/>
      <c r="L36" s="8">
        <f t="shared" ref="L36:L72" si="3">IF(H36&lt;J36,H36,J36)</f>
        <v>21.99</v>
      </c>
      <c r="M36" s="24">
        <f t="shared" si="2"/>
        <v>33</v>
      </c>
      <c r="N36" s="9"/>
    </row>
    <row r="37" spans="1:15" x14ac:dyDescent="0.25">
      <c r="A37" s="6" t="s">
        <v>10</v>
      </c>
      <c r="B37" s="24">
        <v>17</v>
      </c>
      <c r="C37" s="24">
        <v>4</v>
      </c>
      <c r="D37" s="24">
        <v>68</v>
      </c>
      <c r="E37" s="24">
        <v>9</v>
      </c>
      <c r="F37" s="25" t="str">
        <f>[1]Soutěžící!H27</f>
        <v>HZS Kolín</v>
      </c>
      <c r="G37" s="25" t="str">
        <f>[1]Soutěžící!I33</f>
        <v>ČEŠPIVA Aleš</v>
      </c>
      <c r="H37" s="7">
        <v>26.33</v>
      </c>
      <c r="I37" s="7"/>
      <c r="J37" s="8">
        <v>22.06</v>
      </c>
      <c r="K37" s="8"/>
      <c r="L37" s="8">
        <f t="shared" si="3"/>
        <v>22.06</v>
      </c>
      <c r="M37" s="24">
        <f t="shared" si="2"/>
        <v>34</v>
      </c>
      <c r="N37" s="9"/>
    </row>
    <row r="38" spans="1:15" x14ac:dyDescent="0.25">
      <c r="A38" s="6" t="s">
        <v>10</v>
      </c>
      <c r="B38" s="24">
        <v>6</v>
      </c>
      <c r="C38" s="24">
        <v>1</v>
      </c>
      <c r="D38" s="24">
        <v>21</v>
      </c>
      <c r="E38" s="24">
        <v>1</v>
      </c>
      <c r="F38" s="25" t="str">
        <f>[1]Soutěžící!C3</f>
        <v>HZS Mělník</v>
      </c>
      <c r="G38" s="25" t="str">
        <f>[1]Soutěžící!D7</f>
        <v>VOZÁB Tomáš</v>
      </c>
      <c r="H38" s="11">
        <v>22.06</v>
      </c>
      <c r="I38" s="11"/>
      <c r="J38" s="8" t="s">
        <v>12</v>
      </c>
      <c r="K38" s="8"/>
      <c r="L38" s="8">
        <f t="shared" si="3"/>
        <v>22.06</v>
      </c>
      <c r="M38" s="24">
        <v>35</v>
      </c>
      <c r="N38" s="12"/>
    </row>
    <row r="39" spans="1:15" x14ac:dyDescent="0.25">
      <c r="A39" s="6" t="s">
        <v>10</v>
      </c>
      <c r="B39" s="24">
        <v>17</v>
      </c>
      <c r="C39" s="24">
        <v>1</v>
      </c>
      <c r="D39" s="24">
        <v>65</v>
      </c>
      <c r="E39" s="24">
        <v>6</v>
      </c>
      <c r="F39" s="25" t="str">
        <f>[1]Soutěžící!H3</f>
        <v>HZS Beroun</v>
      </c>
      <c r="G39" s="25" t="str">
        <f>[1]Soutěžící!I9</f>
        <v>ENDRŠT Jan</v>
      </c>
      <c r="H39" s="7">
        <v>22.15</v>
      </c>
      <c r="I39" s="7"/>
      <c r="J39" s="8">
        <v>22.2</v>
      </c>
      <c r="K39" s="8"/>
      <c r="L39" s="8">
        <f t="shared" si="3"/>
        <v>22.15</v>
      </c>
      <c r="M39" s="24">
        <f>RANK($L39,$L$4:$L$72,1)</f>
        <v>36</v>
      </c>
      <c r="N39" s="9"/>
    </row>
    <row r="40" spans="1:15" x14ac:dyDescent="0.25">
      <c r="A40" s="6" t="s">
        <v>10</v>
      </c>
      <c r="B40" s="24">
        <v>6</v>
      </c>
      <c r="C40" s="24">
        <v>4</v>
      </c>
      <c r="D40" s="24">
        <v>24</v>
      </c>
      <c r="E40" s="24">
        <v>4</v>
      </c>
      <c r="F40" s="25" t="str">
        <f>[1]Soutěžící!C27</f>
        <v>HZS Mladá Boleslav</v>
      </c>
      <c r="G40" s="25" t="str">
        <f>[1]Soutěžící!D31</f>
        <v>VANÍČEK Václav</v>
      </c>
      <c r="H40" s="11">
        <v>24.97</v>
      </c>
      <c r="I40" s="11"/>
      <c r="J40" s="8">
        <v>22.55</v>
      </c>
      <c r="K40" s="8"/>
      <c r="L40" s="8">
        <f t="shared" si="3"/>
        <v>22.55</v>
      </c>
      <c r="M40" s="24">
        <f>RANK($L40,$L$4:$L$72,1)</f>
        <v>37</v>
      </c>
      <c r="N40" s="9"/>
    </row>
    <row r="41" spans="1:15" x14ac:dyDescent="0.25">
      <c r="A41" s="6" t="s">
        <v>10</v>
      </c>
      <c r="B41" s="24">
        <v>13</v>
      </c>
      <c r="C41" s="24">
        <v>2</v>
      </c>
      <c r="D41" s="24">
        <v>50</v>
      </c>
      <c r="E41" s="24">
        <v>7</v>
      </c>
      <c r="F41" s="25" t="str">
        <f>[1]Soutěžící!H11</f>
        <v>HZS Benešov</v>
      </c>
      <c r="G41" s="26" t="str">
        <f>[1]Soutěžící!I13</f>
        <v>FIALA Ivan</v>
      </c>
      <c r="H41" s="7">
        <v>23.22</v>
      </c>
      <c r="I41" s="7"/>
      <c r="J41" s="8">
        <v>22.68</v>
      </c>
      <c r="K41" s="8"/>
      <c r="L41" s="8">
        <f t="shared" si="3"/>
        <v>22.68</v>
      </c>
      <c r="M41" s="24">
        <f>RANK($L41,$L$4:$L$72,1)</f>
        <v>38</v>
      </c>
      <c r="N41" s="9"/>
    </row>
    <row r="42" spans="1:15" x14ac:dyDescent="0.25">
      <c r="A42" s="6" t="s">
        <v>13</v>
      </c>
      <c r="B42" s="24">
        <v>14</v>
      </c>
      <c r="C42" s="24">
        <v>4</v>
      </c>
      <c r="D42" s="24">
        <v>56</v>
      </c>
      <c r="E42" s="24">
        <v>9</v>
      </c>
      <c r="F42" s="25" t="str">
        <f>[1]Soutěžící!H27</f>
        <v>HZS Kolín</v>
      </c>
      <c r="G42" s="25" t="str">
        <f>[1]Soutěžící!I30</f>
        <v>NĚMČOK Jan</v>
      </c>
      <c r="H42" s="11">
        <v>23.04</v>
      </c>
      <c r="I42" s="11"/>
      <c r="J42" s="8">
        <v>22.73</v>
      </c>
      <c r="K42" s="8"/>
      <c r="L42" s="8">
        <f t="shared" si="3"/>
        <v>22.73</v>
      </c>
      <c r="M42" s="24">
        <f>RANK($L42,$L$4:$L$72,1)</f>
        <v>39</v>
      </c>
      <c r="N42" s="15"/>
      <c r="O42" s="13"/>
    </row>
    <row r="43" spans="1:15" x14ac:dyDescent="0.25">
      <c r="A43" s="6" t="s">
        <v>13</v>
      </c>
      <c r="B43" s="24">
        <v>16</v>
      </c>
      <c r="C43" s="24">
        <v>4</v>
      </c>
      <c r="D43" s="24">
        <v>64</v>
      </c>
      <c r="E43" s="24">
        <v>9</v>
      </c>
      <c r="F43" s="25" t="str">
        <f>[1]Soutěžící!H27</f>
        <v>HZS Kolín</v>
      </c>
      <c r="G43" s="25" t="str">
        <f>[1]Soutěžící!I32</f>
        <v>ŠRÁMEK Radek</v>
      </c>
      <c r="H43" s="11">
        <v>23.87</v>
      </c>
      <c r="I43" s="11"/>
      <c r="J43" s="8">
        <v>22.73</v>
      </c>
      <c r="K43" s="8"/>
      <c r="L43" s="8">
        <f t="shared" si="3"/>
        <v>22.73</v>
      </c>
      <c r="M43" s="24">
        <v>40</v>
      </c>
      <c r="N43" s="9"/>
    </row>
    <row r="44" spans="1:15" x14ac:dyDescent="0.25">
      <c r="A44" s="6" t="s">
        <v>13</v>
      </c>
      <c r="B44" s="24">
        <v>9</v>
      </c>
      <c r="C44" s="24">
        <v>1</v>
      </c>
      <c r="D44" s="24">
        <v>33</v>
      </c>
      <c r="E44" s="24">
        <v>3</v>
      </c>
      <c r="F44" s="25" t="str">
        <f>[1]Soutěžící!C19</f>
        <v>HZS Kladno</v>
      </c>
      <c r="G44" s="25" t="str">
        <f>[1]Soutěžící!D25</f>
        <v>VONDRA Martin</v>
      </c>
      <c r="H44" s="7" t="s">
        <v>12</v>
      </c>
      <c r="I44" s="7"/>
      <c r="J44" s="8">
        <v>22.73</v>
      </c>
      <c r="K44" s="8"/>
      <c r="L44" s="8">
        <f t="shared" si="3"/>
        <v>22.73</v>
      </c>
      <c r="M44" s="24">
        <v>41</v>
      </c>
      <c r="N44" s="9"/>
    </row>
    <row r="45" spans="1:15" x14ac:dyDescent="0.25">
      <c r="A45" s="6" t="s">
        <v>13</v>
      </c>
      <c r="B45" s="24">
        <v>4</v>
      </c>
      <c r="C45" s="24">
        <v>2</v>
      </c>
      <c r="D45" s="24">
        <v>14</v>
      </c>
      <c r="E45" s="24">
        <v>4</v>
      </c>
      <c r="F45" s="25" t="str">
        <f>[1]Soutěžící!C27</f>
        <v>HZS Mladá Boleslav</v>
      </c>
      <c r="G45" s="25" t="str">
        <f>[1]Soutěžící!D29</f>
        <v>ČAPEK Josef</v>
      </c>
      <c r="H45" s="11" t="s">
        <v>12</v>
      </c>
      <c r="I45" s="11"/>
      <c r="J45" s="8">
        <v>22.82</v>
      </c>
      <c r="K45" s="8"/>
      <c r="L45" s="8">
        <f t="shared" si="3"/>
        <v>22.82</v>
      </c>
      <c r="M45" s="24">
        <f>RANK($L45,$L$4:$L$72,1)</f>
        <v>42</v>
      </c>
      <c r="N45" s="9"/>
    </row>
    <row r="46" spans="1:15" x14ac:dyDescent="0.25">
      <c r="A46" s="6" t="s">
        <v>13</v>
      </c>
      <c r="B46" s="24">
        <v>6</v>
      </c>
      <c r="C46" s="24">
        <v>2</v>
      </c>
      <c r="D46" s="24">
        <v>22</v>
      </c>
      <c r="E46" s="24">
        <v>2</v>
      </c>
      <c r="F46" s="25" t="str">
        <f>[1]Soutěžící!C11</f>
        <v>HZS Nymburk</v>
      </c>
      <c r="G46" s="25" t="str">
        <f>[1]Soutěžící!D15</f>
        <v>VÍZNER Milan</v>
      </c>
      <c r="H46" s="11">
        <v>22.82</v>
      </c>
      <c r="I46" s="11"/>
      <c r="J46" s="8" t="s">
        <v>12</v>
      </c>
      <c r="K46" s="8"/>
      <c r="L46" s="8">
        <f t="shared" si="3"/>
        <v>22.82</v>
      </c>
      <c r="M46" s="24">
        <v>43</v>
      </c>
      <c r="N46" s="9"/>
    </row>
    <row r="47" spans="1:15" x14ac:dyDescent="0.25">
      <c r="A47" s="6" t="s">
        <v>13</v>
      </c>
      <c r="B47" s="24">
        <v>2</v>
      </c>
      <c r="C47" s="24">
        <v>4</v>
      </c>
      <c r="D47" s="24">
        <v>8</v>
      </c>
      <c r="E47" s="24">
        <v>3</v>
      </c>
      <c r="F47" s="25" t="str">
        <f>[1]Soutěžící!C19</f>
        <v>HZS Kladno</v>
      </c>
      <c r="G47" s="25" t="str">
        <f>[1]Soutěžící!D20</f>
        <v>Mařík Jakub</v>
      </c>
      <c r="H47" s="11">
        <v>23.01</v>
      </c>
      <c r="I47" s="11"/>
      <c r="J47" s="8">
        <v>22.91</v>
      </c>
      <c r="K47" s="8"/>
      <c r="L47" s="8">
        <f t="shared" si="3"/>
        <v>22.91</v>
      </c>
      <c r="M47" s="24">
        <f>RANK($L47,$L$4:$L$72,1)</f>
        <v>44</v>
      </c>
      <c r="N47" s="9"/>
    </row>
    <row r="48" spans="1:15" x14ac:dyDescent="0.25">
      <c r="A48" s="6" t="s">
        <v>13</v>
      </c>
      <c r="B48" s="24">
        <v>7</v>
      </c>
      <c r="C48" s="24">
        <v>4</v>
      </c>
      <c r="D48" s="24">
        <v>28</v>
      </c>
      <c r="E48" s="24">
        <v>3</v>
      </c>
      <c r="F48" s="25" t="str">
        <f>[1]Soutěžící!C19</f>
        <v>HZS Kladno</v>
      </c>
      <c r="G48" s="25" t="str">
        <f>[1]Soutěžící!D24</f>
        <v>KUŠKA Petr</v>
      </c>
      <c r="H48" s="7">
        <v>23.74</v>
      </c>
      <c r="I48" s="7"/>
      <c r="J48" s="8">
        <v>22.91</v>
      </c>
      <c r="K48" s="8"/>
      <c r="L48" s="8">
        <f t="shared" si="3"/>
        <v>22.91</v>
      </c>
      <c r="M48" s="24">
        <v>45</v>
      </c>
      <c r="N48" s="9"/>
    </row>
    <row r="49" spans="1:15" x14ac:dyDescent="0.25">
      <c r="A49" s="6" t="s">
        <v>13</v>
      </c>
      <c r="B49" s="24">
        <v>16</v>
      </c>
      <c r="C49" s="24">
        <v>1</v>
      </c>
      <c r="D49" s="24">
        <v>61</v>
      </c>
      <c r="E49" s="24">
        <v>6</v>
      </c>
      <c r="F49" s="25" t="str">
        <f>[1]Soutěžící!H3</f>
        <v>HZS Beroun</v>
      </c>
      <c r="G49" s="25" t="str">
        <f>[1]Soutěžící!I8</f>
        <v>CÍSAŘ Petr</v>
      </c>
      <c r="H49" s="11" t="s">
        <v>12</v>
      </c>
      <c r="I49" s="11"/>
      <c r="J49" s="8">
        <v>22.91</v>
      </c>
      <c r="K49" s="8"/>
      <c r="L49" s="8">
        <f t="shared" si="3"/>
        <v>22.91</v>
      </c>
      <c r="M49" s="24">
        <v>46</v>
      </c>
      <c r="N49" s="9"/>
    </row>
    <row r="50" spans="1:15" x14ac:dyDescent="0.25">
      <c r="A50" s="6" t="s">
        <v>13</v>
      </c>
      <c r="B50" s="24">
        <v>11</v>
      </c>
      <c r="C50" s="24">
        <v>3</v>
      </c>
      <c r="D50" s="24">
        <v>43</v>
      </c>
      <c r="E50" s="24">
        <v>8</v>
      </c>
      <c r="F50" s="25" t="str">
        <f>[1]Soutěžící!H19</f>
        <v>HZS Příbram</v>
      </c>
      <c r="G50" s="25" t="str">
        <f>[1]Soutěžící!I19</f>
        <v>DUŠEK Miloš</v>
      </c>
      <c r="H50" s="10" t="s">
        <v>12</v>
      </c>
      <c r="I50" s="10"/>
      <c r="J50" s="8">
        <v>22.95</v>
      </c>
      <c r="K50" s="8"/>
      <c r="L50" s="8">
        <f t="shared" si="3"/>
        <v>22.95</v>
      </c>
      <c r="M50" s="24">
        <f t="shared" ref="M50:M72" si="4">RANK($L50,$L$4:$L$72,1)</f>
        <v>47</v>
      </c>
      <c r="N50" s="9"/>
      <c r="O50" s="13"/>
    </row>
    <row r="51" spans="1:15" x14ac:dyDescent="0.25">
      <c r="A51" s="6" t="s">
        <v>13</v>
      </c>
      <c r="B51" s="24">
        <v>16</v>
      </c>
      <c r="C51" s="24">
        <v>3</v>
      </c>
      <c r="D51" s="24">
        <v>63</v>
      </c>
      <c r="E51" s="24">
        <v>8</v>
      </c>
      <c r="F51" s="25" t="str">
        <f>[1]Soutěžící!H19</f>
        <v>HZS Příbram</v>
      </c>
      <c r="G51" s="25" t="str">
        <f>[1]Soutěžící!I24</f>
        <v>LACHMAN Jan</v>
      </c>
      <c r="H51" s="11">
        <v>24.87</v>
      </c>
      <c r="I51" s="11"/>
      <c r="J51" s="8">
        <v>22.96</v>
      </c>
      <c r="K51" s="8"/>
      <c r="L51" s="8">
        <f t="shared" si="3"/>
        <v>22.96</v>
      </c>
      <c r="M51" s="24">
        <f t="shared" si="4"/>
        <v>48</v>
      </c>
      <c r="N51" s="9"/>
    </row>
    <row r="52" spans="1:15" x14ac:dyDescent="0.25">
      <c r="A52" s="6" t="s">
        <v>13</v>
      </c>
      <c r="B52" s="24">
        <v>3</v>
      </c>
      <c r="C52" s="24">
        <v>3</v>
      </c>
      <c r="D52" s="24">
        <v>11</v>
      </c>
      <c r="E52" s="24">
        <v>1</v>
      </c>
      <c r="F52" s="25" t="str">
        <f>[1]Soutěžící!C3</f>
        <v>HZS Mělník</v>
      </c>
      <c r="G52" s="25" t="str">
        <f>[1]Soutěžící!D5</f>
        <v>POVOLNÝ Petr</v>
      </c>
      <c r="H52" s="10">
        <v>23.03</v>
      </c>
      <c r="I52" s="10"/>
      <c r="J52" s="8">
        <v>31.22</v>
      </c>
      <c r="K52" s="8"/>
      <c r="L52" s="8">
        <f t="shared" si="3"/>
        <v>23.03</v>
      </c>
      <c r="M52" s="24">
        <f t="shared" si="4"/>
        <v>49</v>
      </c>
      <c r="N52" s="12"/>
    </row>
    <row r="53" spans="1:15" x14ac:dyDescent="0.25">
      <c r="A53" s="6" t="s">
        <v>13</v>
      </c>
      <c r="B53" s="24">
        <v>8</v>
      </c>
      <c r="C53" s="24">
        <v>1</v>
      </c>
      <c r="D53" s="24">
        <v>29</v>
      </c>
      <c r="E53" s="24">
        <v>4</v>
      </c>
      <c r="F53" s="25" t="str">
        <f>[1]Soutěžící!C27</f>
        <v>HZS Mladá Boleslav</v>
      </c>
      <c r="G53" s="25" t="str">
        <f>[1]Soutěžící!D32</f>
        <v>FUKSA Petr</v>
      </c>
      <c r="H53" s="11">
        <v>23.07</v>
      </c>
      <c r="I53" s="11"/>
      <c r="J53" s="8" t="s">
        <v>12</v>
      </c>
      <c r="K53" s="8"/>
      <c r="L53" s="8">
        <f t="shared" si="3"/>
        <v>23.07</v>
      </c>
      <c r="M53" s="24">
        <f t="shared" si="4"/>
        <v>50</v>
      </c>
      <c r="N53" s="9"/>
    </row>
    <row r="54" spans="1:15" x14ac:dyDescent="0.25">
      <c r="A54" s="6" t="s">
        <v>13</v>
      </c>
      <c r="B54" s="24">
        <v>1</v>
      </c>
      <c r="C54" s="24">
        <v>1</v>
      </c>
      <c r="D54" s="24">
        <v>1</v>
      </c>
      <c r="E54" s="24">
        <v>1</v>
      </c>
      <c r="F54" s="25" t="str">
        <f>[1]Soutěžící!C3</f>
        <v>HZS Mělník</v>
      </c>
      <c r="G54" s="25" t="str">
        <f>[1]Soutěžící!D3</f>
        <v>STEINZ Miroslav</v>
      </c>
      <c r="H54" s="7">
        <v>23.38</v>
      </c>
      <c r="I54" s="7"/>
      <c r="J54" s="8">
        <v>34.28</v>
      </c>
      <c r="K54" s="8"/>
      <c r="L54" s="8">
        <f t="shared" si="3"/>
        <v>23.38</v>
      </c>
      <c r="M54" s="24">
        <f t="shared" si="4"/>
        <v>51</v>
      </c>
      <c r="N54" s="12"/>
    </row>
    <row r="55" spans="1:15" x14ac:dyDescent="0.25">
      <c r="A55" s="6" t="s">
        <v>13</v>
      </c>
      <c r="B55" s="24">
        <v>8</v>
      </c>
      <c r="C55" s="24">
        <v>4</v>
      </c>
      <c r="D55" s="24">
        <v>32</v>
      </c>
      <c r="E55" s="24">
        <v>2</v>
      </c>
      <c r="F55" s="25" t="str">
        <f>[1]Soutěžící!C11</f>
        <v>HZS Nymburk</v>
      </c>
      <c r="G55" s="25" t="str">
        <f>[1]Soutěžící!D17</f>
        <v>VALENTA Martin</v>
      </c>
      <c r="H55" s="11">
        <v>23.63</v>
      </c>
      <c r="I55" s="11"/>
      <c r="J55" s="8" t="s">
        <v>12</v>
      </c>
      <c r="K55" s="8"/>
      <c r="L55" s="8">
        <f t="shared" si="3"/>
        <v>23.63</v>
      </c>
      <c r="M55" s="24">
        <f t="shared" si="4"/>
        <v>52</v>
      </c>
      <c r="N55" s="12"/>
    </row>
    <row r="56" spans="1:15" x14ac:dyDescent="0.25">
      <c r="A56" s="6" t="s">
        <v>13</v>
      </c>
      <c r="B56" s="24">
        <v>15</v>
      </c>
      <c r="C56" s="24">
        <v>4</v>
      </c>
      <c r="D56" s="24">
        <v>60</v>
      </c>
      <c r="E56" s="24">
        <v>9</v>
      </c>
      <c r="F56" s="25" t="str">
        <f>[1]Soutěžící!H27</f>
        <v>HZS Kolín</v>
      </c>
      <c r="G56" s="25" t="str">
        <f>[1]Soutěžící!I31</f>
        <v>KADLEC Jan</v>
      </c>
      <c r="H56" s="7">
        <v>23.65</v>
      </c>
      <c r="I56" s="7"/>
      <c r="J56" s="8" t="s">
        <v>11</v>
      </c>
      <c r="K56" s="8"/>
      <c r="L56" s="8">
        <f t="shared" si="3"/>
        <v>23.65</v>
      </c>
      <c r="M56" s="24">
        <f t="shared" si="4"/>
        <v>53</v>
      </c>
      <c r="N56" s="12"/>
    </row>
    <row r="57" spans="1:15" x14ac:dyDescent="0.25">
      <c r="A57" s="6" t="s">
        <v>13</v>
      </c>
      <c r="B57" s="24">
        <v>18</v>
      </c>
      <c r="C57" s="24">
        <v>2</v>
      </c>
      <c r="D57" s="24">
        <v>70</v>
      </c>
      <c r="E57" s="24">
        <v>7</v>
      </c>
      <c r="F57" s="25" t="str">
        <f>[1]Soutěžící!H11</f>
        <v>HZS Benešov</v>
      </c>
      <c r="G57" s="25" t="str">
        <f>[1]Soutěžící!I18</f>
        <v>MÍKA Hynek</v>
      </c>
      <c r="H57" s="11">
        <v>23.79</v>
      </c>
      <c r="I57" s="11"/>
      <c r="J57" s="8">
        <v>24.33</v>
      </c>
      <c r="K57" s="8"/>
      <c r="L57" s="8">
        <f t="shared" si="3"/>
        <v>23.79</v>
      </c>
      <c r="M57" s="24">
        <f t="shared" si="4"/>
        <v>54</v>
      </c>
      <c r="N57" s="9"/>
    </row>
    <row r="58" spans="1:15" x14ac:dyDescent="0.25">
      <c r="A58" s="6" t="s">
        <v>13</v>
      </c>
      <c r="B58" s="24">
        <v>11</v>
      </c>
      <c r="C58" s="24">
        <v>4</v>
      </c>
      <c r="D58" s="24">
        <v>44</v>
      </c>
      <c r="E58" s="24">
        <v>9</v>
      </c>
      <c r="F58" s="25" t="str">
        <f>[1]Soutěžící!H27</f>
        <v>HZS Kolín</v>
      </c>
      <c r="G58" s="25" t="str">
        <f>[1]Soutěžící!I27</f>
        <v>ŘEBÍČEK Jaroslav</v>
      </c>
      <c r="H58" s="7">
        <v>23.83</v>
      </c>
      <c r="I58" s="7"/>
      <c r="J58" s="8" t="s">
        <v>11</v>
      </c>
      <c r="K58" s="8"/>
      <c r="L58" s="8">
        <f t="shared" si="3"/>
        <v>23.83</v>
      </c>
      <c r="M58" s="24">
        <f t="shared" si="4"/>
        <v>55</v>
      </c>
      <c r="N58" s="9"/>
      <c r="O58" s="13"/>
    </row>
    <row r="59" spans="1:15" x14ac:dyDescent="0.25">
      <c r="A59" s="6" t="s">
        <v>13</v>
      </c>
      <c r="B59" s="24">
        <v>5</v>
      </c>
      <c r="C59" s="24">
        <v>3</v>
      </c>
      <c r="D59" s="24">
        <v>19</v>
      </c>
      <c r="E59" s="24">
        <v>4</v>
      </c>
      <c r="F59" s="25" t="str">
        <f>[1]Soutěžící!C27</f>
        <v>HZS Mladá Boleslav</v>
      </c>
      <c r="G59" s="25" t="str">
        <f>[1]Soutěžící!D30</f>
        <v>ŠTRYNCL Petr</v>
      </c>
      <c r="H59" s="10">
        <v>24.71</v>
      </c>
      <c r="I59" s="10"/>
      <c r="J59" s="8">
        <v>23.93</v>
      </c>
      <c r="K59" s="8"/>
      <c r="L59" s="8">
        <f t="shared" si="3"/>
        <v>23.93</v>
      </c>
      <c r="M59" s="24">
        <f t="shared" si="4"/>
        <v>56</v>
      </c>
      <c r="N59" s="44"/>
      <c r="O59" s="45"/>
    </row>
    <row r="60" spans="1:15" x14ac:dyDescent="0.25">
      <c r="A60" s="6" t="s">
        <v>13</v>
      </c>
      <c r="B60" s="24">
        <v>4</v>
      </c>
      <c r="C60" s="24">
        <v>1</v>
      </c>
      <c r="D60" s="24">
        <v>13</v>
      </c>
      <c r="E60" s="24">
        <v>3</v>
      </c>
      <c r="F60" s="25" t="str">
        <f>[1]Soutěžící!C19</f>
        <v>HZS Kladno</v>
      </c>
      <c r="G60" s="25" t="str">
        <f>[1]Soutěžící!D21</f>
        <v>DVOŘÁK Ladislav</v>
      </c>
      <c r="H60" s="11">
        <v>23.94</v>
      </c>
      <c r="I60" s="11"/>
      <c r="J60" s="8">
        <v>24.23</v>
      </c>
      <c r="K60" s="8"/>
      <c r="L60" s="8">
        <f t="shared" si="3"/>
        <v>23.94</v>
      </c>
      <c r="M60" s="24">
        <f t="shared" si="4"/>
        <v>57</v>
      </c>
      <c r="N60" s="9"/>
    </row>
    <row r="61" spans="1:15" x14ac:dyDescent="0.25">
      <c r="A61" s="6" t="s">
        <v>13</v>
      </c>
      <c r="B61" s="24">
        <v>2</v>
      </c>
      <c r="C61" s="24">
        <v>2</v>
      </c>
      <c r="D61" s="24">
        <v>6</v>
      </c>
      <c r="E61" s="24">
        <v>1</v>
      </c>
      <c r="F61" s="25" t="str">
        <f>[1]Soutěžící!C3</f>
        <v>HZS Mělník</v>
      </c>
      <c r="G61" s="25" t="str">
        <f>[1]Soutěžící!D4</f>
        <v>KRUMPHANZL Josef</v>
      </c>
      <c r="H61" s="11">
        <v>35.229999999999997</v>
      </c>
      <c r="I61" s="11"/>
      <c r="J61" s="8">
        <v>24.51</v>
      </c>
      <c r="K61" s="8"/>
      <c r="L61" s="8">
        <f t="shared" si="3"/>
        <v>24.51</v>
      </c>
      <c r="M61" s="24">
        <f t="shared" si="4"/>
        <v>58</v>
      </c>
      <c r="N61" s="9"/>
    </row>
    <row r="62" spans="1:15" x14ac:dyDescent="0.25">
      <c r="A62" s="6" t="s">
        <v>13</v>
      </c>
      <c r="B62" s="24">
        <v>10</v>
      </c>
      <c r="C62" s="24">
        <v>2</v>
      </c>
      <c r="D62" s="24">
        <v>38</v>
      </c>
      <c r="E62" s="24">
        <v>3</v>
      </c>
      <c r="F62" s="25" t="str">
        <f>[1]Soutěžící!C19</f>
        <v>HZS Kladno</v>
      </c>
      <c r="G62" s="25" t="str">
        <f>[1]Soutěžící!D26</f>
        <v>STOKLASA Adam</v>
      </c>
      <c r="H62" s="11">
        <v>26.82</v>
      </c>
      <c r="I62" s="11"/>
      <c r="J62" s="8">
        <v>24.97</v>
      </c>
      <c r="K62" s="8"/>
      <c r="L62" s="8">
        <f t="shared" si="3"/>
        <v>24.97</v>
      </c>
      <c r="M62" s="24">
        <f t="shared" si="4"/>
        <v>59</v>
      </c>
      <c r="N62" s="9"/>
    </row>
    <row r="63" spans="1:15" x14ac:dyDescent="0.25">
      <c r="A63" s="6" t="s">
        <v>13</v>
      </c>
      <c r="B63" s="24">
        <v>5</v>
      </c>
      <c r="C63" s="24">
        <v>1</v>
      </c>
      <c r="D63" s="24">
        <v>17</v>
      </c>
      <c r="E63" s="24">
        <v>2</v>
      </c>
      <c r="F63" s="25" t="str">
        <f>[1]Soutěžící!C11</f>
        <v>HZS Nymburk</v>
      </c>
      <c r="G63" s="25" t="str">
        <f>[1]Soutěžící!D14</f>
        <v>ŠIMÁČEK Michal</v>
      </c>
      <c r="H63" s="7">
        <v>26.07</v>
      </c>
      <c r="I63" s="7"/>
      <c r="J63" s="8">
        <v>25.28</v>
      </c>
      <c r="K63" s="8"/>
      <c r="L63" s="8">
        <f t="shared" si="3"/>
        <v>25.28</v>
      </c>
      <c r="M63" s="24">
        <f t="shared" si="4"/>
        <v>60</v>
      </c>
      <c r="N63" s="15"/>
    </row>
    <row r="64" spans="1:15" x14ac:dyDescent="0.25">
      <c r="A64" s="6" t="s">
        <v>13</v>
      </c>
      <c r="B64" s="24">
        <v>5</v>
      </c>
      <c r="C64" s="24">
        <v>2</v>
      </c>
      <c r="D64" s="24">
        <v>18</v>
      </c>
      <c r="E64" s="24">
        <v>3</v>
      </c>
      <c r="F64" s="25" t="str">
        <f>[1]Soutěžící!C19</f>
        <v>HZS Kladno</v>
      </c>
      <c r="G64" s="26" t="str">
        <f>[1]Soutěžící!D22</f>
        <v>RICHTER Matěj</v>
      </c>
      <c r="H64" s="7">
        <v>26.56</v>
      </c>
      <c r="I64" s="7"/>
      <c r="J64" s="8">
        <v>25.33</v>
      </c>
      <c r="K64" s="8"/>
      <c r="L64" s="8">
        <f t="shared" si="3"/>
        <v>25.33</v>
      </c>
      <c r="M64" s="24">
        <f t="shared" si="4"/>
        <v>61</v>
      </c>
      <c r="N64" s="9"/>
    </row>
    <row r="65" spans="1:15" x14ac:dyDescent="0.25">
      <c r="A65" s="6" t="s">
        <v>13</v>
      </c>
      <c r="B65" s="24">
        <v>10</v>
      </c>
      <c r="C65" s="24">
        <v>1</v>
      </c>
      <c r="D65" s="24">
        <v>37</v>
      </c>
      <c r="E65" s="24">
        <v>2</v>
      </c>
      <c r="F65" s="25" t="str">
        <f>[1]Soutěžící!C11</f>
        <v>HZS Nymburk</v>
      </c>
      <c r="G65" s="25" t="str">
        <f>[1]Soutěžící!D18</f>
        <v>SAJFRT Václav</v>
      </c>
      <c r="H65" s="11">
        <v>25.36</v>
      </c>
      <c r="I65" s="11"/>
      <c r="J65" s="8">
        <v>26</v>
      </c>
      <c r="K65" s="8"/>
      <c r="L65" s="8">
        <f t="shared" si="3"/>
        <v>25.36</v>
      </c>
      <c r="M65" s="24">
        <f t="shared" si="4"/>
        <v>62</v>
      </c>
      <c r="N65" s="9"/>
    </row>
    <row r="66" spans="1:15" x14ac:dyDescent="0.25">
      <c r="A66" s="6" t="s">
        <v>13</v>
      </c>
      <c r="B66" s="24">
        <v>9</v>
      </c>
      <c r="C66" s="24">
        <v>4</v>
      </c>
      <c r="D66" s="24">
        <v>36</v>
      </c>
      <c r="E66" s="24">
        <v>1</v>
      </c>
      <c r="F66" s="25" t="str">
        <f>[1]Soutěžící!C3</f>
        <v>HZS Mělník</v>
      </c>
      <c r="G66" s="25" t="str">
        <f>[1]Soutěžící!D10</f>
        <v>NĚMEC Ondřej</v>
      </c>
      <c r="H66" s="7">
        <v>25.46</v>
      </c>
      <c r="I66" s="7"/>
      <c r="J66" s="8" t="s">
        <v>12</v>
      </c>
      <c r="K66" s="8"/>
      <c r="L66" s="8">
        <f t="shared" si="3"/>
        <v>25.46</v>
      </c>
      <c r="M66" s="24">
        <f t="shared" si="4"/>
        <v>63</v>
      </c>
      <c r="N66" s="9"/>
      <c r="O66" s="13"/>
    </row>
    <row r="67" spans="1:15" x14ac:dyDescent="0.25">
      <c r="A67" s="6" t="s">
        <v>13</v>
      </c>
      <c r="B67" s="24">
        <v>18</v>
      </c>
      <c r="C67" s="24">
        <v>1</v>
      </c>
      <c r="D67" s="24">
        <v>69</v>
      </c>
      <c r="E67" s="24">
        <v>6</v>
      </c>
      <c r="F67" s="25" t="str">
        <f>[1]Soutěžící!H3</f>
        <v>HZS Beroun</v>
      </c>
      <c r="G67" s="25" t="str">
        <f>[1]Soutěžící!I10</f>
        <v>SLÁDEK Tomáš</v>
      </c>
      <c r="H67" s="11" t="s">
        <v>12</v>
      </c>
      <c r="I67" s="11"/>
      <c r="J67" s="8">
        <v>25.6</v>
      </c>
      <c r="K67" s="8"/>
      <c r="L67" s="8">
        <f t="shared" si="3"/>
        <v>25.6</v>
      </c>
      <c r="M67" s="24">
        <f t="shared" si="4"/>
        <v>64</v>
      </c>
      <c r="N67" s="9"/>
    </row>
    <row r="68" spans="1:15" x14ac:dyDescent="0.25">
      <c r="A68" s="6" t="s">
        <v>13</v>
      </c>
      <c r="B68" s="24">
        <v>12</v>
      </c>
      <c r="C68" s="24">
        <v>3</v>
      </c>
      <c r="D68" s="24">
        <v>47</v>
      </c>
      <c r="E68" s="24">
        <v>8</v>
      </c>
      <c r="F68" s="25" t="str">
        <f>[1]Soutěžící!H19</f>
        <v>HZS Příbram</v>
      </c>
      <c r="G68" s="25" t="str">
        <f>[1]Soutěžící!I20</f>
        <v>ŠÍDLO Jiří</v>
      </c>
      <c r="H68" s="11">
        <v>25.68</v>
      </c>
      <c r="I68" s="11"/>
      <c r="J68" s="8">
        <v>26.89</v>
      </c>
      <c r="K68" s="8"/>
      <c r="L68" s="8">
        <f t="shared" si="3"/>
        <v>25.68</v>
      </c>
      <c r="M68" s="24">
        <f t="shared" si="4"/>
        <v>65</v>
      </c>
      <c r="N68" s="12"/>
    </row>
    <row r="69" spans="1:15" x14ac:dyDescent="0.25">
      <c r="A69" s="6" t="s">
        <v>13</v>
      </c>
      <c r="B69" s="24">
        <v>7</v>
      </c>
      <c r="C69" s="24">
        <v>2</v>
      </c>
      <c r="D69" s="24">
        <v>26</v>
      </c>
      <c r="E69" s="24">
        <v>1</v>
      </c>
      <c r="F69" s="25" t="str">
        <f>[1]Soutěžící!C3</f>
        <v>HZS Mělník</v>
      </c>
      <c r="G69" s="26" t="str">
        <f>[1]Soutěžící!D8</f>
        <v>LANDA Daniel</v>
      </c>
      <c r="H69" s="7">
        <v>29.02</v>
      </c>
      <c r="I69" s="7"/>
      <c r="J69" s="8">
        <v>25.82</v>
      </c>
      <c r="K69" s="8"/>
      <c r="L69" s="8">
        <f t="shared" si="3"/>
        <v>25.82</v>
      </c>
      <c r="M69" s="24">
        <f t="shared" si="4"/>
        <v>66</v>
      </c>
      <c r="N69" s="9"/>
    </row>
    <row r="70" spans="1:15" x14ac:dyDescent="0.25">
      <c r="A70" s="6" t="s">
        <v>13</v>
      </c>
      <c r="B70" s="24">
        <v>14</v>
      </c>
      <c r="C70" s="24">
        <v>2</v>
      </c>
      <c r="D70" s="24">
        <v>54</v>
      </c>
      <c r="E70" s="24">
        <v>7</v>
      </c>
      <c r="F70" s="25" t="str">
        <f>[1]Soutěžící!H11</f>
        <v>HZS Benešov</v>
      </c>
      <c r="G70" s="25" t="str">
        <f>[1]Soutěžící!I14</f>
        <v>HRUŠKA Ondřej</v>
      </c>
      <c r="H70" s="11">
        <v>26.39</v>
      </c>
      <c r="I70" s="11"/>
      <c r="J70" s="8">
        <v>26.99</v>
      </c>
      <c r="K70" s="8"/>
      <c r="L70" s="8">
        <f t="shared" si="3"/>
        <v>26.39</v>
      </c>
      <c r="M70" s="24">
        <f t="shared" si="4"/>
        <v>67</v>
      </c>
      <c r="N70" s="12"/>
    </row>
    <row r="71" spans="1:15" x14ac:dyDescent="0.25">
      <c r="A71" s="6" t="s">
        <v>13</v>
      </c>
      <c r="B71" s="24">
        <v>4</v>
      </c>
      <c r="C71" s="24">
        <v>4</v>
      </c>
      <c r="D71" s="24">
        <v>16</v>
      </c>
      <c r="E71" s="24">
        <v>1</v>
      </c>
      <c r="F71" s="25" t="str">
        <f>[1]Soutěžící!C3</f>
        <v>HZS Mělník</v>
      </c>
      <c r="G71" s="25" t="str">
        <f>[1]Soutěžící!D6</f>
        <v>PAPAJIK Michal</v>
      </c>
      <c r="H71" s="11">
        <v>29.73</v>
      </c>
      <c r="I71" s="11"/>
      <c r="J71" s="8">
        <v>27.24</v>
      </c>
      <c r="K71" s="8"/>
      <c r="L71" s="8">
        <f t="shared" si="3"/>
        <v>27.24</v>
      </c>
      <c r="M71" s="24">
        <f t="shared" si="4"/>
        <v>68</v>
      </c>
      <c r="N71" s="12"/>
    </row>
    <row r="72" spans="1:15" x14ac:dyDescent="0.25">
      <c r="A72" s="6" t="s">
        <v>13</v>
      </c>
      <c r="B72" s="24">
        <v>13</v>
      </c>
      <c r="C72" s="24">
        <v>4</v>
      </c>
      <c r="D72" s="24">
        <v>52</v>
      </c>
      <c r="E72" s="24">
        <v>9</v>
      </c>
      <c r="F72" s="25" t="str">
        <f>[1]Soutěžící!H27</f>
        <v>HZS Kolín</v>
      </c>
      <c r="G72" s="25" t="str">
        <f>[1]Soutěžící!I29</f>
        <v>HEJDUK Zdeněk</v>
      </c>
      <c r="H72" s="7">
        <v>28.63</v>
      </c>
      <c r="I72" s="7"/>
      <c r="J72" s="8">
        <v>27.96</v>
      </c>
      <c r="K72" s="8"/>
      <c r="L72" s="8">
        <f t="shared" si="3"/>
        <v>27.96</v>
      </c>
      <c r="M72" s="24">
        <f t="shared" si="4"/>
        <v>69</v>
      </c>
      <c r="N72" s="9"/>
    </row>
    <row r="73" spans="1:15" x14ac:dyDescent="0.25">
      <c r="B73" s="16"/>
      <c r="C73" s="17"/>
      <c r="D73" s="18"/>
      <c r="E73" s="16"/>
      <c r="F73" s="16"/>
      <c r="G73" s="17"/>
      <c r="J73" s="19"/>
      <c r="K73" s="19"/>
      <c r="L73" s="19"/>
      <c r="M73" s="16"/>
      <c r="N73" s="9"/>
    </row>
    <row r="74" spans="1:15" x14ac:dyDescent="0.25">
      <c r="B74" s="16"/>
      <c r="C74" s="16"/>
      <c r="D74" s="18"/>
      <c r="E74" s="16"/>
      <c r="F74" s="16"/>
      <c r="G74" s="17"/>
      <c r="H74" s="19"/>
      <c r="I74" s="19"/>
      <c r="J74" s="19"/>
      <c r="K74" s="19"/>
      <c r="L74" s="19"/>
      <c r="M74" s="16"/>
      <c r="N74" s="9"/>
    </row>
    <row r="75" spans="1:15" x14ac:dyDescent="0.25">
      <c r="B75" s="16"/>
      <c r="C75" s="16"/>
      <c r="D75" s="18"/>
      <c r="E75" s="16"/>
      <c r="F75" s="16"/>
      <c r="G75" s="17"/>
      <c r="H75" s="19"/>
      <c r="I75" s="19"/>
      <c r="J75" s="19"/>
      <c r="K75" s="19"/>
      <c r="L75" s="19"/>
      <c r="M75" s="16"/>
      <c r="N75" s="9"/>
    </row>
    <row r="76" spans="1:15" x14ac:dyDescent="0.25">
      <c r="B76" s="16"/>
      <c r="C76" s="16"/>
      <c r="D76" s="18"/>
      <c r="E76" s="16"/>
      <c r="F76" s="16"/>
      <c r="G76" s="17"/>
      <c r="H76" s="20"/>
      <c r="I76" s="20"/>
      <c r="J76" s="19"/>
      <c r="K76" s="19"/>
      <c r="L76" s="19"/>
      <c r="M76" s="16"/>
      <c r="N76" s="12"/>
    </row>
    <row r="77" spans="1:15" x14ac:dyDescent="0.25">
      <c r="B77" s="16"/>
      <c r="C77" s="16"/>
      <c r="D77" s="18"/>
      <c r="E77" s="16"/>
      <c r="F77" s="16"/>
      <c r="G77" s="17"/>
      <c r="H77" s="20"/>
      <c r="I77" s="20"/>
      <c r="J77" s="19"/>
      <c r="K77" s="19"/>
      <c r="L77" s="19"/>
      <c r="M77" s="16"/>
      <c r="N77" s="9"/>
    </row>
    <row r="78" spans="1:15" x14ac:dyDescent="0.25">
      <c r="B78" s="16"/>
      <c r="C78" s="16"/>
      <c r="D78" s="18"/>
      <c r="E78" s="16"/>
      <c r="F78" s="16"/>
      <c r="G78" s="17"/>
      <c r="H78" s="20"/>
      <c r="I78" s="20"/>
      <c r="J78" s="19"/>
      <c r="K78" s="19"/>
      <c r="L78" s="19"/>
      <c r="M78" s="16"/>
      <c r="N78" s="9"/>
    </row>
    <row r="79" spans="1:15" x14ac:dyDescent="0.25">
      <c r="B79" s="9"/>
      <c r="O79" s="13"/>
    </row>
  </sheetData>
  <autoFilter ref="A3:T72"/>
  <sortState ref="B4:M72">
    <sortCondition ref="M4:M72"/>
  </sortState>
  <mergeCells count="7">
    <mergeCell ref="N59:O59"/>
    <mergeCell ref="B1:B3"/>
    <mergeCell ref="C1:C3"/>
    <mergeCell ref="D1:D3"/>
    <mergeCell ref="E1:E3"/>
    <mergeCell ref="N29:O29"/>
    <mergeCell ref="F1:M1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 alignWithMargins="0">
    <oddHeader>&amp;RTisk:  &amp;D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100  jednotlivci</vt:lpstr>
      <vt:lpstr>'100  jednotlivci'!Názvy_tisku</vt:lpstr>
      <vt:lpstr>'100  jednotlivci'!Oblast_tisku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Ladislav Holomčík</cp:lastModifiedBy>
  <cp:lastPrinted>2017-06-14T11:42:14Z</cp:lastPrinted>
  <dcterms:created xsi:type="dcterms:W3CDTF">2017-06-14T09:10:45Z</dcterms:created>
  <dcterms:modified xsi:type="dcterms:W3CDTF">2017-06-14T19:43:59Z</dcterms:modified>
</cp:coreProperties>
</file>